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22.xml" ContentType="application/vnd.ms-excel.controlproperties+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H:\Contract\Invoice\2026\"/>
    </mc:Choice>
  </mc:AlternateContent>
  <xr:revisionPtr revIDLastSave="0" documentId="13_ncr:1_{D114561B-90F0-4B96-A41E-5ABEA8894CBA}" xr6:coauthVersionLast="47" xr6:coauthVersionMax="47" xr10:uidLastSave="{00000000-0000-0000-0000-000000000000}"/>
  <bookViews>
    <workbookView xWindow="28692" yWindow="-108" windowWidth="29016" windowHeight="15696" tabRatio="668" activeTab="3" xr2:uid="{00000000-000D-0000-FFFF-FFFF00000000}"/>
  </bookViews>
  <sheets>
    <sheet name="Quick Tip sheet " sheetId="13" r:id="rId1"/>
    <sheet name="Instructions" sheetId="7" state="hidden" r:id="rId2"/>
    <sheet name="Tips &amp; Suggestion" sheetId="10" state="hidden" r:id="rId3"/>
    <sheet name="Exp" sheetId="1" r:id="rId4"/>
    <sheet name="Rev" sheetId="2" r:id="rId5"/>
    <sheet name="Units" sheetId="3" r:id="rId6"/>
    <sheet name="Exp-Details" sheetId="4" r:id="rId7"/>
    <sheet name="Equipment" sheetId="5" r:id="rId8"/>
    <sheet name="Travel" sheetId="6" r:id="rId9"/>
    <sheet name="Bill-1" sheetId="8" r:id="rId10"/>
    <sheet name="Bill-2" sheetId="9" r:id="rId11"/>
    <sheet name="Performance Payment" sheetId="11" state="hidden" r:id="rId12"/>
    <sheet name="Jan" sheetId="14" r:id="rId13"/>
    <sheet name="Feb" sheetId="17" r:id="rId14"/>
    <sheet name="Mar" sheetId="21" r:id="rId15"/>
    <sheet name="Apr" sheetId="22" r:id="rId16"/>
    <sheet name="May" sheetId="23" r:id="rId17"/>
    <sheet name="Jun" sheetId="24" r:id="rId18"/>
    <sheet name="Jul" sheetId="25" r:id="rId19"/>
    <sheet name="Aug" sheetId="26" r:id="rId20"/>
    <sheet name="Sep" sheetId="27" r:id="rId21"/>
    <sheet name="Oct" sheetId="28" r:id="rId22"/>
    <sheet name="Nov" sheetId="29" r:id="rId23"/>
    <sheet name="Dec" sheetId="30" r:id="rId24"/>
    <sheet name="Sheet2" sheetId="16" state="hidden" r:id="rId25"/>
    <sheet name="Month" sheetId="12" state="hidden" r:id="rId26"/>
  </sheets>
  <definedNames>
    <definedName name="_xlnm.Print_Area" localSheetId="9">'Bill-1'!$A$2:$V$54</definedName>
    <definedName name="_xlnm.Print_Area" localSheetId="10">'Bill-2'!$A$2:$T$56</definedName>
    <definedName name="_xlnm.Print_Area" localSheetId="7">Equipment!$A$1:$D$46</definedName>
    <definedName name="_xlnm.Print_Area" localSheetId="3">Exp!$A$2:$U$60</definedName>
    <definedName name="_xlnm.Print_Area" localSheetId="6">'Exp-Details'!$A$1:$U$106</definedName>
    <definedName name="_xlnm.Print_Area" localSheetId="1">Instructions!$A$2:$B$84</definedName>
    <definedName name="_xlnm.Print_Area" localSheetId="11">'Performance Payment'!$A$1:$T$27</definedName>
    <definedName name="_xlnm.Print_Area" localSheetId="4">Rev!$A$2:$S$60</definedName>
    <definedName name="_xlnm.Print_Area" localSheetId="8">Travel!$A$1:$F$34</definedName>
    <definedName name="_xlnm.Print_Area" localSheetId="5">Units!$A$1:$AH$59</definedName>
    <definedName name="_xlnm.Print_Titles" localSheetId="7">Equipment!$1:$7</definedName>
    <definedName name="_xlnm.Print_Titles" localSheetId="3">Exp!$A:$E,Exp!$2:$12</definedName>
    <definedName name="_xlnm.Print_Titles" localSheetId="6">'Exp-Details'!$1:$4</definedName>
    <definedName name="_xlnm.Print_Titles" localSheetId="4">Rev!$A:$B,Rev!$2:$9</definedName>
    <definedName name="_xlnm.Print_Titles" localSheetId="8">Travel!$1:$7</definedName>
    <definedName name="t">Exp!$Z$75:$AA$77</definedName>
    <definedName name="Z_34E96725_1953_49DE_BADC_DFEF0C603928_.wvu.Cols" localSheetId="15" hidden="1">Apr!$D:$U</definedName>
    <definedName name="Z_34E96725_1953_49DE_BADC_DFEF0C603928_.wvu.Cols" localSheetId="19" hidden="1">Aug!$D:$U</definedName>
    <definedName name="Z_34E96725_1953_49DE_BADC_DFEF0C603928_.wvu.Cols" localSheetId="23" hidden="1">Dec!$D:$U</definedName>
    <definedName name="Z_34E96725_1953_49DE_BADC_DFEF0C603928_.wvu.Cols" localSheetId="13" hidden="1">Feb!$D:$U</definedName>
    <definedName name="Z_34E96725_1953_49DE_BADC_DFEF0C603928_.wvu.Cols" localSheetId="12" hidden="1">Jan!$D:$U</definedName>
    <definedName name="Z_34E96725_1953_49DE_BADC_DFEF0C603928_.wvu.Cols" localSheetId="18" hidden="1">Jul!$D:$U</definedName>
    <definedName name="Z_34E96725_1953_49DE_BADC_DFEF0C603928_.wvu.Cols" localSheetId="17" hidden="1">Jun!$D:$U</definedName>
    <definedName name="Z_34E96725_1953_49DE_BADC_DFEF0C603928_.wvu.Cols" localSheetId="14" hidden="1">Mar!$D:$U</definedName>
    <definedName name="Z_34E96725_1953_49DE_BADC_DFEF0C603928_.wvu.Cols" localSheetId="16" hidden="1">May!$D:$U</definedName>
    <definedName name="Z_34E96725_1953_49DE_BADC_DFEF0C603928_.wvu.Cols" localSheetId="22" hidden="1">Nov!$D:$U</definedName>
    <definedName name="Z_34E96725_1953_49DE_BADC_DFEF0C603928_.wvu.Cols" localSheetId="21" hidden="1">Oct!$D:$U</definedName>
    <definedName name="Z_34E96725_1953_49DE_BADC_DFEF0C603928_.wvu.Cols" localSheetId="20" hidden="1">Sep!$D:$U</definedName>
    <definedName name="Z_502DCFDF_CE71_43B7_B978_D887DA692889_.wvu.Cols" localSheetId="15" hidden="1">Apr!$D:$U,Apr!#REF!</definedName>
    <definedName name="Z_502DCFDF_CE71_43B7_B978_D887DA692889_.wvu.Cols" localSheetId="19" hidden="1">Aug!$D:$U,Aug!#REF!</definedName>
    <definedName name="Z_502DCFDF_CE71_43B7_B978_D887DA692889_.wvu.Cols" localSheetId="23" hidden="1">Dec!$D:$U,Dec!#REF!</definedName>
    <definedName name="Z_502DCFDF_CE71_43B7_B978_D887DA692889_.wvu.Cols" localSheetId="13" hidden="1">Feb!$D:$U,Feb!#REF!</definedName>
    <definedName name="Z_502DCFDF_CE71_43B7_B978_D887DA692889_.wvu.Cols" localSheetId="12" hidden="1">Jan!$D:$U,Jan!#REF!</definedName>
    <definedName name="Z_502DCFDF_CE71_43B7_B978_D887DA692889_.wvu.Cols" localSheetId="18" hidden="1">Jul!$D:$U,Jul!#REF!</definedName>
    <definedName name="Z_502DCFDF_CE71_43B7_B978_D887DA692889_.wvu.Cols" localSheetId="17" hidden="1">Jun!$D:$U,Jun!#REF!</definedName>
    <definedName name="Z_502DCFDF_CE71_43B7_B978_D887DA692889_.wvu.Cols" localSheetId="14" hidden="1">Mar!$D:$U,Mar!#REF!</definedName>
    <definedName name="Z_502DCFDF_CE71_43B7_B978_D887DA692889_.wvu.Cols" localSheetId="16" hidden="1">May!$D:$U,May!#REF!</definedName>
    <definedName name="Z_502DCFDF_CE71_43B7_B978_D887DA692889_.wvu.Cols" localSheetId="22" hidden="1">Nov!$D:$U,Nov!#REF!</definedName>
    <definedName name="Z_502DCFDF_CE71_43B7_B978_D887DA692889_.wvu.Cols" localSheetId="21" hidden="1">Oct!$D:$U,Oct!#REF!</definedName>
    <definedName name="Z_502DCFDF_CE71_43B7_B978_D887DA692889_.wvu.Cols" localSheetId="20" hidden="1">Sep!$D:$U,Sep!#REF!</definedName>
    <definedName name="Z_60D94AA2_EDD9_470C_9963_510047EF1CE4_.wvu.Cols" localSheetId="15" hidden="1">Apr!$D:$U,Apr!#REF!</definedName>
    <definedName name="Z_60D94AA2_EDD9_470C_9963_510047EF1CE4_.wvu.Cols" localSheetId="19" hidden="1">Aug!$D:$U,Aug!#REF!</definedName>
    <definedName name="Z_60D94AA2_EDD9_470C_9963_510047EF1CE4_.wvu.Cols" localSheetId="23" hidden="1">Dec!$D:$U,Dec!#REF!</definedName>
    <definedName name="Z_60D94AA2_EDD9_470C_9963_510047EF1CE4_.wvu.Cols" localSheetId="13" hidden="1">Feb!$D:$U,Feb!#REF!</definedName>
    <definedName name="Z_60D94AA2_EDD9_470C_9963_510047EF1CE4_.wvu.Cols" localSheetId="12" hidden="1">Jan!$D:$U,Jan!#REF!</definedName>
    <definedName name="Z_60D94AA2_EDD9_470C_9963_510047EF1CE4_.wvu.Cols" localSheetId="18" hidden="1">Jul!$D:$U,Jul!#REF!</definedName>
    <definedName name="Z_60D94AA2_EDD9_470C_9963_510047EF1CE4_.wvu.Cols" localSheetId="17" hidden="1">Jun!$D:$U,Jun!#REF!</definedName>
    <definedName name="Z_60D94AA2_EDD9_470C_9963_510047EF1CE4_.wvu.Cols" localSheetId="14" hidden="1">Mar!$D:$U,Mar!#REF!</definedName>
    <definedName name="Z_60D94AA2_EDD9_470C_9963_510047EF1CE4_.wvu.Cols" localSheetId="16" hidden="1">May!$D:$U,May!#REF!</definedName>
    <definedName name="Z_60D94AA2_EDD9_470C_9963_510047EF1CE4_.wvu.Cols" localSheetId="22" hidden="1">Nov!$D:$U,Nov!#REF!</definedName>
    <definedName name="Z_60D94AA2_EDD9_470C_9963_510047EF1CE4_.wvu.Cols" localSheetId="21" hidden="1">Oct!$D:$U,Oct!#REF!</definedName>
    <definedName name="Z_60D94AA2_EDD9_470C_9963_510047EF1CE4_.wvu.Cols" localSheetId="20" hidden="1">Sep!$D:$U,Sep!#REF!</definedName>
    <definedName name="Z_8385E3DB_2923_45E4_8812_9B7CC4824BFF_.wvu.Cols" localSheetId="15" hidden="1">Apr!$D:$U,Apr!#REF!</definedName>
    <definedName name="Z_8385E3DB_2923_45E4_8812_9B7CC4824BFF_.wvu.Cols" localSheetId="19" hidden="1">Aug!$D:$U,Aug!#REF!</definedName>
    <definedName name="Z_8385E3DB_2923_45E4_8812_9B7CC4824BFF_.wvu.Cols" localSheetId="23" hidden="1">Dec!$D:$U,Dec!#REF!</definedName>
    <definedName name="Z_8385E3DB_2923_45E4_8812_9B7CC4824BFF_.wvu.Cols" localSheetId="13" hidden="1">Feb!$D:$U,Feb!#REF!</definedName>
    <definedName name="Z_8385E3DB_2923_45E4_8812_9B7CC4824BFF_.wvu.Cols" localSheetId="12" hidden="1">Jan!$D:$U,Jan!#REF!</definedName>
    <definedName name="Z_8385E3DB_2923_45E4_8812_9B7CC4824BFF_.wvu.Cols" localSheetId="18" hidden="1">Jul!$D:$U,Jul!#REF!</definedName>
    <definedName name="Z_8385E3DB_2923_45E4_8812_9B7CC4824BFF_.wvu.Cols" localSheetId="17" hidden="1">Jun!$D:$U,Jun!#REF!</definedName>
    <definedName name="Z_8385E3DB_2923_45E4_8812_9B7CC4824BFF_.wvu.Cols" localSheetId="14" hidden="1">Mar!$D:$U,Mar!#REF!</definedName>
    <definedName name="Z_8385E3DB_2923_45E4_8812_9B7CC4824BFF_.wvu.Cols" localSheetId="16" hidden="1">May!$D:$U,May!#REF!</definedName>
    <definedName name="Z_8385E3DB_2923_45E4_8812_9B7CC4824BFF_.wvu.Cols" localSheetId="22" hidden="1">Nov!$D:$U,Nov!#REF!</definedName>
    <definedName name="Z_8385E3DB_2923_45E4_8812_9B7CC4824BFF_.wvu.Cols" localSheetId="21" hidden="1">Oct!$D:$U,Oct!#REF!</definedName>
    <definedName name="Z_8385E3DB_2923_45E4_8812_9B7CC4824BFF_.wvu.Cols" localSheetId="20" hidden="1">Sep!$D:$U,Sep!#REF!</definedName>
    <definedName name="Z_87065905_6AEB_49B8_8846_29DC5FDCF165_.wvu.Cols" localSheetId="15" hidden="1">Apr!$D:$U,Apr!#REF!</definedName>
    <definedName name="Z_87065905_6AEB_49B8_8846_29DC5FDCF165_.wvu.Cols" localSheetId="19" hidden="1">Aug!$D:$U,Aug!#REF!</definedName>
    <definedName name="Z_87065905_6AEB_49B8_8846_29DC5FDCF165_.wvu.Cols" localSheetId="23" hidden="1">Dec!$D:$U,Dec!#REF!</definedName>
    <definedName name="Z_87065905_6AEB_49B8_8846_29DC5FDCF165_.wvu.Cols" localSheetId="13" hidden="1">Feb!$D:$U,Feb!#REF!</definedName>
    <definedName name="Z_87065905_6AEB_49B8_8846_29DC5FDCF165_.wvu.Cols" localSheetId="12" hidden="1">Jan!$D:$U,Jan!#REF!</definedName>
    <definedName name="Z_87065905_6AEB_49B8_8846_29DC5FDCF165_.wvu.Cols" localSheetId="18" hidden="1">Jul!$D:$U,Jul!#REF!</definedName>
    <definedName name="Z_87065905_6AEB_49B8_8846_29DC5FDCF165_.wvu.Cols" localSheetId="17" hidden="1">Jun!$D:$U,Jun!#REF!</definedName>
    <definedName name="Z_87065905_6AEB_49B8_8846_29DC5FDCF165_.wvu.Cols" localSheetId="14" hidden="1">Mar!$D:$U,Mar!#REF!</definedName>
    <definedName name="Z_87065905_6AEB_49B8_8846_29DC5FDCF165_.wvu.Cols" localSheetId="16" hidden="1">May!$D:$U,May!#REF!</definedName>
    <definedName name="Z_87065905_6AEB_49B8_8846_29DC5FDCF165_.wvu.Cols" localSheetId="22" hidden="1">Nov!$D:$U,Nov!#REF!</definedName>
    <definedName name="Z_87065905_6AEB_49B8_8846_29DC5FDCF165_.wvu.Cols" localSheetId="21" hidden="1">Oct!$D:$U,Oct!#REF!</definedName>
    <definedName name="Z_87065905_6AEB_49B8_8846_29DC5FDCF165_.wvu.Cols" localSheetId="20" hidden="1">Sep!$D:$U,Sep!#REF!</definedName>
    <definedName name="Z_A19DB376_8C12_4897_B85F_81ECC45690B6_.wvu.Cols" localSheetId="15" hidden="1">Apr!$D:$U,Apr!#REF!</definedName>
    <definedName name="Z_A19DB376_8C12_4897_B85F_81ECC45690B6_.wvu.Cols" localSheetId="19" hidden="1">Aug!$D:$U,Aug!#REF!</definedName>
    <definedName name="Z_A19DB376_8C12_4897_B85F_81ECC45690B6_.wvu.Cols" localSheetId="23" hidden="1">Dec!$D:$U,Dec!#REF!</definedName>
    <definedName name="Z_A19DB376_8C12_4897_B85F_81ECC45690B6_.wvu.Cols" localSheetId="13" hidden="1">Feb!$D:$U,Feb!#REF!</definedName>
    <definedName name="Z_A19DB376_8C12_4897_B85F_81ECC45690B6_.wvu.Cols" localSheetId="12" hidden="1">Jan!$D:$U,Jan!#REF!</definedName>
    <definedName name="Z_A19DB376_8C12_4897_B85F_81ECC45690B6_.wvu.Cols" localSheetId="18" hidden="1">Jul!$D:$U,Jul!#REF!</definedName>
    <definedName name="Z_A19DB376_8C12_4897_B85F_81ECC45690B6_.wvu.Cols" localSheetId="17" hidden="1">Jun!$D:$U,Jun!#REF!</definedName>
    <definedName name="Z_A19DB376_8C12_4897_B85F_81ECC45690B6_.wvu.Cols" localSheetId="14" hidden="1">Mar!$D:$U,Mar!#REF!</definedName>
    <definedName name="Z_A19DB376_8C12_4897_B85F_81ECC45690B6_.wvu.Cols" localSheetId="16" hidden="1">May!$D:$U,May!#REF!</definedName>
    <definedName name="Z_A19DB376_8C12_4897_B85F_81ECC45690B6_.wvu.Cols" localSheetId="22" hidden="1">Nov!$D:$U,Nov!#REF!</definedName>
    <definedName name="Z_A19DB376_8C12_4897_B85F_81ECC45690B6_.wvu.Cols" localSheetId="21" hidden="1">Oct!$D:$U,Oct!#REF!</definedName>
    <definedName name="Z_A19DB376_8C12_4897_B85F_81ECC45690B6_.wvu.Cols" localSheetId="20" hidden="1">Sep!$D:$U,Sep!#REF!</definedName>
    <definedName name="Z_A33882D7_E9E4_4292_931B_0FB101BAEEF2_.wvu.Cols" localSheetId="15" hidden="1">Apr!$D:$U,Apr!#REF!</definedName>
    <definedName name="Z_A33882D7_E9E4_4292_931B_0FB101BAEEF2_.wvu.Cols" localSheetId="19" hidden="1">Aug!$D:$U,Aug!#REF!</definedName>
    <definedName name="Z_A33882D7_E9E4_4292_931B_0FB101BAEEF2_.wvu.Cols" localSheetId="23" hidden="1">Dec!$D:$U,Dec!#REF!</definedName>
    <definedName name="Z_A33882D7_E9E4_4292_931B_0FB101BAEEF2_.wvu.Cols" localSheetId="13" hidden="1">Feb!$D:$U,Feb!#REF!</definedName>
    <definedName name="Z_A33882D7_E9E4_4292_931B_0FB101BAEEF2_.wvu.Cols" localSheetId="12" hidden="1">Jan!$D:$U,Jan!#REF!</definedName>
    <definedName name="Z_A33882D7_E9E4_4292_931B_0FB101BAEEF2_.wvu.Cols" localSheetId="18" hidden="1">Jul!$D:$U,Jul!#REF!</definedName>
    <definedName name="Z_A33882D7_E9E4_4292_931B_0FB101BAEEF2_.wvu.Cols" localSheetId="17" hidden="1">Jun!$D:$U,Jun!#REF!</definedName>
    <definedName name="Z_A33882D7_E9E4_4292_931B_0FB101BAEEF2_.wvu.Cols" localSheetId="14" hidden="1">Mar!$D:$U,Mar!#REF!</definedName>
    <definedName name="Z_A33882D7_E9E4_4292_931B_0FB101BAEEF2_.wvu.Cols" localSheetId="16" hidden="1">May!$D:$U,May!#REF!</definedName>
    <definedName name="Z_A33882D7_E9E4_4292_931B_0FB101BAEEF2_.wvu.Cols" localSheetId="22" hidden="1">Nov!$D:$U,Nov!#REF!</definedName>
    <definedName name="Z_A33882D7_E9E4_4292_931B_0FB101BAEEF2_.wvu.Cols" localSheetId="21" hidden="1">Oct!$D:$U,Oct!#REF!</definedName>
    <definedName name="Z_A33882D7_E9E4_4292_931B_0FB101BAEEF2_.wvu.Cols" localSheetId="20" hidden="1">Sep!$D:$U,Sep!#REF!</definedName>
    <definedName name="Z_ACD05E81_7127_4328_B8B7_D040175BA3A2_.wvu.Cols" localSheetId="15" hidden="1">Apr!$D:$U</definedName>
    <definedName name="Z_ACD05E81_7127_4328_B8B7_D040175BA3A2_.wvu.Cols" localSheetId="19" hidden="1">Aug!$D:$U</definedName>
    <definedName name="Z_ACD05E81_7127_4328_B8B7_D040175BA3A2_.wvu.Cols" localSheetId="23" hidden="1">Dec!$D:$U</definedName>
    <definedName name="Z_ACD05E81_7127_4328_B8B7_D040175BA3A2_.wvu.Cols" localSheetId="13" hidden="1">Feb!$D:$U</definedName>
    <definedName name="Z_ACD05E81_7127_4328_B8B7_D040175BA3A2_.wvu.Cols" localSheetId="12" hidden="1">Jan!$D:$U</definedName>
    <definedName name="Z_ACD05E81_7127_4328_B8B7_D040175BA3A2_.wvu.Cols" localSheetId="18" hidden="1">Jul!$D:$U</definedName>
    <definedName name="Z_ACD05E81_7127_4328_B8B7_D040175BA3A2_.wvu.Cols" localSheetId="17" hidden="1">Jun!$D:$U</definedName>
    <definedName name="Z_ACD05E81_7127_4328_B8B7_D040175BA3A2_.wvu.Cols" localSheetId="14" hidden="1">Mar!$D:$U</definedName>
    <definedName name="Z_ACD05E81_7127_4328_B8B7_D040175BA3A2_.wvu.Cols" localSheetId="16" hidden="1">May!$D:$U</definedName>
    <definedName name="Z_ACD05E81_7127_4328_B8B7_D040175BA3A2_.wvu.Cols" localSheetId="22" hidden="1">Nov!$D:$U</definedName>
    <definedName name="Z_ACD05E81_7127_4328_B8B7_D040175BA3A2_.wvu.Cols" localSheetId="21" hidden="1">Oct!$D:$U</definedName>
    <definedName name="Z_ACD05E81_7127_4328_B8B7_D040175BA3A2_.wvu.Cols" localSheetId="20" hidden="1">Sep!$D:$U</definedName>
    <definedName name="Z_B2C14E11_D169_4749_9228_140407332822_.wvu.Cols" localSheetId="15" hidden="1">Apr!$D:$U,Apr!#REF!</definedName>
    <definedName name="Z_B2C14E11_D169_4749_9228_140407332822_.wvu.Cols" localSheetId="19" hidden="1">Aug!$D:$U,Aug!#REF!</definedName>
    <definedName name="Z_B2C14E11_D169_4749_9228_140407332822_.wvu.Cols" localSheetId="23" hidden="1">Dec!$D:$U,Dec!#REF!</definedName>
    <definedName name="Z_B2C14E11_D169_4749_9228_140407332822_.wvu.Cols" localSheetId="13" hidden="1">Feb!$D:$U,Feb!#REF!</definedName>
    <definedName name="Z_B2C14E11_D169_4749_9228_140407332822_.wvu.Cols" localSheetId="12" hidden="1">Jan!$D:$U,Jan!#REF!</definedName>
    <definedName name="Z_B2C14E11_D169_4749_9228_140407332822_.wvu.Cols" localSheetId="18" hidden="1">Jul!$D:$U,Jul!#REF!</definedName>
    <definedName name="Z_B2C14E11_D169_4749_9228_140407332822_.wvu.Cols" localSheetId="17" hidden="1">Jun!$D:$U,Jun!#REF!</definedName>
    <definedName name="Z_B2C14E11_D169_4749_9228_140407332822_.wvu.Cols" localSheetId="14" hidden="1">Mar!$D:$U,Mar!#REF!</definedName>
    <definedName name="Z_B2C14E11_D169_4749_9228_140407332822_.wvu.Cols" localSheetId="16" hidden="1">May!$D:$U,May!#REF!</definedName>
    <definedName name="Z_B2C14E11_D169_4749_9228_140407332822_.wvu.Cols" localSheetId="22" hidden="1">Nov!$D:$U,Nov!#REF!</definedName>
    <definedName name="Z_B2C14E11_D169_4749_9228_140407332822_.wvu.Cols" localSheetId="21" hidden="1">Oct!$D:$U,Oct!#REF!</definedName>
    <definedName name="Z_B2C14E11_D169_4749_9228_140407332822_.wvu.Cols" localSheetId="20" hidden="1">Sep!$D:$U,Sep!#REF!</definedName>
    <definedName name="Z_C8FCE320_2631_4E93_BC29_F33E41A7EE85_.wvu.Cols" localSheetId="15" hidden="1">Apr!#REF!,Apr!#REF!</definedName>
    <definedName name="Z_C8FCE320_2631_4E93_BC29_F33E41A7EE85_.wvu.Cols" localSheetId="19" hidden="1">Aug!#REF!,Aug!#REF!</definedName>
    <definedName name="Z_C8FCE320_2631_4E93_BC29_F33E41A7EE85_.wvu.Cols" localSheetId="23" hidden="1">Dec!#REF!,Dec!#REF!</definedName>
    <definedName name="Z_C8FCE320_2631_4E93_BC29_F33E41A7EE85_.wvu.Cols" localSheetId="13" hidden="1">Feb!#REF!,Feb!#REF!</definedName>
    <definedName name="Z_C8FCE320_2631_4E93_BC29_F33E41A7EE85_.wvu.Cols" localSheetId="12" hidden="1">Jan!#REF!,Jan!#REF!</definedName>
    <definedName name="Z_C8FCE320_2631_4E93_BC29_F33E41A7EE85_.wvu.Cols" localSheetId="18" hidden="1">Jul!#REF!,Jul!#REF!</definedName>
    <definedName name="Z_C8FCE320_2631_4E93_BC29_F33E41A7EE85_.wvu.Cols" localSheetId="17" hidden="1">Jun!#REF!,Jun!#REF!</definedName>
    <definedName name="Z_C8FCE320_2631_4E93_BC29_F33E41A7EE85_.wvu.Cols" localSheetId="14" hidden="1">Mar!#REF!,Mar!#REF!</definedName>
    <definedName name="Z_C8FCE320_2631_4E93_BC29_F33E41A7EE85_.wvu.Cols" localSheetId="16" hidden="1">May!#REF!,May!#REF!</definedName>
    <definedName name="Z_C8FCE320_2631_4E93_BC29_F33E41A7EE85_.wvu.Cols" localSheetId="22" hidden="1">Nov!#REF!,Nov!#REF!</definedName>
    <definedName name="Z_C8FCE320_2631_4E93_BC29_F33E41A7EE85_.wvu.Cols" localSheetId="21" hidden="1">Oct!#REF!,Oct!#REF!</definedName>
    <definedName name="Z_C8FCE320_2631_4E93_BC29_F33E41A7EE85_.wvu.Cols" localSheetId="20" hidden="1">Sep!#REF!,Sep!#REF!</definedName>
    <definedName name="Z_E91A0537_4FBB_41E3_A081_8BDCD27780A1_.wvu.Cols" localSheetId="15" hidden="1">Apr!$D:$U,Apr!#REF!</definedName>
    <definedName name="Z_E91A0537_4FBB_41E3_A081_8BDCD27780A1_.wvu.Cols" localSheetId="19" hidden="1">Aug!$D:$U,Aug!#REF!</definedName>
    <definedName name="Z_E91A0537_4FBB_41E3_A081_8BDCD27780A1_.wvu.Cols" localSheetId="23" hidden="1">Dec!$D:$U,Dec!#REF!</definedName>
    <definedName name="Z_E91A0537_4FBB_41E3_A081_8BDCD27780A1_.wvu.Cols" localSheetId="13" hidden="1">Feb!$D:$U,Feb!#REF!</definedName>
    <definedName name="Z_E91A0537_4FBB_41E3_A081_8BDCD27780A1_.wvu.Cols" localSheetId="12" hidden="1">Jan!$D:$U,Jan!#REF!</definedName>
    <definedName name="Z_E91A0537_4FBB_41E3_A081_8BDCD27780A1_.wvu.Cols" localSheetId="18" hidden="1">Jul!$D:$U,Jul!#REF!</definedName>
    <definedName name="Z_E91A0537_4FBB_41E3_A081_8BDCD27780A1_.wvu.Cols" localSheetId="17" hidden="1">Jun!$D:$U,Jun!#REF!</definedName>
    <definedName name="Z_E91A0537_4FBB_41E3_A081_8BDCD27780A1_.wvu.Cols" localSheetId="14" hidden="1">Mar!$D:$U,Mar!#REF!</definedName>
    <definedName name="Z_E91A0537_4FBB_41E3_A081_8BDCD27780A1_.wvu.Cols" localSheetId="16" hidden="1">May!$D:$U,May!#REF!</definedName>
    <definedName name="Z_E91A0537_4FBB_41E3_A081_8BDCD27780A1_.wvu.Cols" localSheetId="22" hidden="1">Nov!$D:$U,Nov!#REF!</definedName>
    <definedName name="Z_E91A0537_4FBB_41E3_A081_8BDCD27780A1_.wvu.Cols" localSheetId="21" hidden="1">Oct!$D:$U,Oct!#REF!</definedName>
    <definedName name="Z_E91A0537_4FBB_41E3_A081_8BDCD27780A1_.wvu.Cols" localSheetId="20" hidden="1">Sep!$D:$U,Sep!#REF!</definedName>
    <definedName name="Z_ECC5B4E5_67CE_48E7_A6CC_9C636FEF9064_.wvu.Cols" localSheetId="15" hidden="1">Apr!#REF!,Apr!$D:$U</definedName>
    <definedName name="Z_ECC5B4E5_67CE_48E7_A6CC_9C636FEF9064_.wvu.Cols" localSheetId="19" hidden="1">Aug!#REF!,Aug!$D:$U</definedName>
    <definedName name="Z_ECC5B4E5_67CE_48E7_A6CC_9C636FEF9064_.wvu.Cols" localSheetId="23" hidden="1">Dec!#REF!,Dec!$D:$U</definedName>
    <definedName name="Z_ECC5B4E5_67CE_48E7_A6CC_9C636FEF9064_.wvu.Cols" localSheetId="13" hidden="1">Feb!#REF!,Feb!$D:$U</definedName>
    <definedName name="Z_ECC5B4E5_67CE_48E7_A6CC_9C636FEF9064_.wvu.Cols" localSheetId="12" hidden="1">Jan!#REF!,Jan!$D:$U</definedName>
    <definedName name="Z_ECC5B4E5_67CE_48E7_A6CC_9C636FEF9064_.wvu.Cols" localSheetId="18" hidden="1">Jul!#REF!,Jul!$D:$U</definedName>
    <definedName name="Z_ECC5B4E5_67CE_48E7_A6CC_9C636FEF9064_.wvu.Cols" localSheetId="17" hidden="1">Jun!#REF!,Jun!$D:$U</definedName>
    <definedName name="Z_ECC5B4E5_67CE_48E7_A6CC_9C636FEF9064_.wvu.Cols" localSheetId="14" hidden="1">Mar!#REF!,Mar!$D:$U</definedName>
    <definedName name="Z_ECC5B4E5_67CE_48E7_A6CC_9C636FEF9064_.wvu.Cols" localSheetId="16" hidden="1">May!#REF!,May!$D:$U</definedName>
    <definedName name="Z_ECC5B4E5_67CE_48E7_A6CC_9C636FEF9064_.wvu.Cols" localSheetId="22" hidden="1">Nov!#REF!,Nov!$D:$U</definedName>
    <definedName name="Z_ECC5B4E5_67CE_48E7_A6CC_9C636FEF9064_.wvu.Cols" localSheetId="21" hidden="1">Oct!#REF!,Oct!$D:$U</definedName>
    <definedName name="Z_ECC5B4E5_67CE_48E7_A6CC_9C636FEF9064_.wvu.Cols" localSheetId="20" hidden="1">Sep!#REF!,Sep!$D:$U</definedName>
    <definedName name="Z_F9AD76E4_BA12_48A8_B026_0F4EAD2A2C7C_.wvu.Cols" localSheetId="3" hidden="1">Exp!$F:$F</definedName>
    <definedName name="Z_F9AD76E4_BA12_48A8_B026_0F4EAD2A2C7C_.wvu.Cols" localSheetId="6" hidden="1">'Exp-Details'!$F:$F,'Exp-Details'!$T:$T</definedName>
    <definedName name="Z_F9AD76E4_BA12_48A8_B026_0F4EAD2A2C7C_.wvu.Cols" localSheetId="5" hidden="1">Units!$D:$D</definedName>
    <definedName name="Z_F9AD76E4_BA12_48A8_B026_0F4EAD2A2C7C_.wvu.PrintArea" localSheetId="7" hidden="1">Equipment!$A$1:$D$47</definedName>
    <definedName name="Z_F9AD76E4_BA12_48A8_B026_0F4EAD2A2C7C_.wvu.PrintArea" localSheetId="3" hidden="1">Exp!$A$2:$U$59</definedName>
    <definedName name="Z_F9AD76E4_BA12_48A8_B026_0F4EAD2A2C7C_.wvu.PrintArea" localSheetId="6" hidden="1">'Exp-Details'!$A$1:$U$106</definedName>
    <definedName name="Z_F9AD76E4_BA12_48A8_B026_0F4EAD2A2C7C_.wvu.PrintArea" localSheetId="1" hidden="1">Instructions!$A$4:$B$35</definedName>
    <definedName name="Z_F9AD76E4_BA12_48A8_B026_0F4EAD2A2C7C_.wvu.PrintArea" localSheetId="4" hidden="1">Rev!$A$2:$S$60</definedName>
    <definedName name="Z_F9AD76E4_BA12_48A8_B026_0F4EAD2A2C7C_.wvu.PrintArea" localSheetId="8" hidden="1">Travel!$A$1:$F$39</definedName>
    <definedName name="Z_F9AD76E4_BA12_48A8_B026_0F4EAD2A2C7C_.wvu.PrintArea" localSheetId="5" hidden="1">Units!$A$1:$AH$59</definedName>
    <definedName name="Z_F9AD76E4_BA12_48A8_B026_0F4EAD2A2C7C_.wvu.PrintTitles" localSheetId="7" hidden="1">Equipment!$1:$7</definedName>
    <definedName name="Z_F9AD76E4_BA12_48A8_B026_0F4EAD2A2C7C_.wvu.PrintTitles" localSheetId="3" hidden="1">Exp!$A:$E,Exp!$2:$12</definedName>
    <definedName name="Z_F9AD76E4_BA12_48A8_B026_0F4EAD2A2C7C_.wvu.PrintTitles" localSheetId="6" hidden="1">'Exp-Details'!$1:$4</definedName>
    <definedName name="Z_F9AD76E4_BA12_48A8_B026_0F4EAD2A2C7C_.wvu.PrintTitles" localSheetId="4" hidden="1">Rev!$A:$B,Rev!$2:$9</definedName>
    <definedName name="Z_F9AD76E4_BA12_48A8_B026_0F4EAD2A2C7C_.wvu.PrintTitles" localSheetId="8" hidden="1">Travel!$1:$7</definedName>
    <definedName name="Z_F9AD76E4_BA12_48A8_B026_0F4EAD2A2C7C_.wvu.Rows" localSheetId="1" hidden="1">Instructions!$26:$35</definedName>
  </definedNames>
  <calcPr calcId="191028"/>
  <customWorkbookViews>
    <customWorkbookView name="Milwaukee County - Personal View" guid="{F9AD76E4-BA12-48A8-B026-0F4EAD2A2C7C}" mergeInterval="0" personalView="1" maximized="1" windowWidth="796" windowHeight="428"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7" i="2" l="1"/>
  <c r="R20" i="2"/>
  <c r="U18" i="2"/>
  <c r="U19" i="2"/>
  <c r="U20" i="2"/>
  <c r="U21" i="2"/>
  <c r="U22" i="2"/>
  <c r="U23" i="2"/>
  <c r="U24" i="2"/>
  <c r="U25" i="2"/>
  <c r="U26" i="2"/>
  <c r="U27" i="2"/>
  <c r="U28" i="2"/>
  <c r="U29" i="2"/>
  <c r="U30" i="2"/>
  <c r="U31" i="2"/>
  <c r="U32" i="2"/>
  <c r="U33" i="2"/>
  <c r="U34" i="2"/>
  <c r="U35" i="2"/>
  <c r="U36" i="2"/>
  <c r="U37" i="2"/>
  <c r="U17" i="2"/>
  <c r="M41" i="30"/>
  <c r="M32" i="30"/>
  <c r="M41" i="29"/>
  <c r="M32" i="29"/>
  <c r="M41" i="28"/>
  <c r="M32" i="28"/>
  <c r="M41" i="27"/>
  <c r="M32" i="27"/>
  <c r="M41" i="26"/>
  <c r="M32" i="26"/>
  <c r="M32" i="25"/>
  <c r="K24" i="2" s="1"/>
  <c r="M41" i="25"/>
  <c r="M41" i="24"/>
  <c r="M32" i="24"/>
  <c r="J24" i="2" s="1"/>
  <c r="J24" i="9" s="1"/>
  <c r="M32" i="23"/>
  <c r="I24" i="2" s="1"/>
  <c r="I24" i="9" s="1"/>
  <c r="M41" i="23"/>
  <c r="M41" i="21"/>
  <c r="M41" i="17"/>
  <c r="M41" i="22"/>
  <c r="M32" i="22"/>
  <c r="H24" i="2" s="1"/>
  <c r="H24" i="9" s="1"/>
  <c r="M32" i="21"/>
  <c r="G24" i="2" s="1"/>
  <c r="G24" i="9" s="1"/>
  <c r="M32" i="17"/>
  <c r="F24" i="2" s="1"/>
  <c r="F24" i="9" s="1"/>
  <c r="P24" i="2"/>
  <c r="P24" i="9" s="1"/>
  <c r="O24" i="2"/>
  <c r="N24" i="2"/>
  <c r="N24" i="9" s="1"/>
  <c r="M24" i="2"/>
  <c r="M24" i="9" s="1"/>
  <c r="L24" i="2"/>
  <c r="L24" i="9" s="1"/>
  <c r="M41" i="14"/>
  <c r="M32" i="14"/>
  <c r="E24" i="2" s="1"/>
  <c r="B38" i="3"/>
  <c r="B36" i="3"/>
  <c r="B34" i="3"/>
  <c r="B33" i="3"/>
  <c r="B32" i="3"/>
  <c r="B9" i="3"/>
  <c r="B10" i="3"/>
  <c r="B46" i="3" s="1"/>
  <c r="B11" i="3"/>
  <c r="B47" i="3" s="1"/>
  <c r="B12" i="3"/>
  <c r="B13" i="3"/>
  <c r="B14" i="3"/>
  <c r="B15" i="3"/>
  <c r="B16" i="3"/>
  <c r="B17" i="3"/>
  <c r="B18" i="3"/>
  <c r="B19" i="3"/>
  <c r="B20" i="3"/>
  <c r="B21" i="3"/>
  <c r="B48" i="3" s="1"/>
  <c r="B22" i="3"/>
  <c r="B23" i="3"/>
  <c r="B24" i="3"/>
  <c r="B25" i="3"/>
  <c r="B26" i="3"/>
  <c r="B27" i="3"/>
  <c r="B28" i="3"/>
  <c r="B29" i="3"/>
  <c r="B30" i="3"/>
  <c r="B8" i="3"/>
  <c r="AH21" i="12"/>
  <c r="K28" i="9"/>
  <c r="L28" i="9"/>
  <c r="N28" i="9"/>
  <c r="O28" i="9"/>
  <c r="P28" i="9"/>
  <c r="R28" i="2"/>
  <c r="AN52" i="17"/>
  <c r="AM52" i="17"/>
  <c r="AL52" i="17"/>
  <c r="AK52" i="17"/>
  <c r="AJ52" i="17"/>
  <c r="AI52" i="17"/>
  <c r="AH52" i="17"/>
  <c r="AG52" i="17"/>
  <c r="AF52" i="17"/>
  <c r="AE52" i="17"/>
  <c r="AD52" i="17"/>
  <c r="AC52" i="17"/>
  <c r="AB52" i="17"/>
  <c r="AA52" i="17"/>
  <c r="Z52" i="17"/>
  <c r="Y52" i="17"/>
  <c r="X52" i="17"/>
  <c r="W52" i="17"/>
  <c r="V52" i="17"/>
  <c r="U52" i="17"/>
  <c r="T52" i="17"/>
  <c r="S52" i="17"/>
  <c r="R52" i="17"/>
  <c r="Q52" i="17"/>
  <c r="P52" i="17"/>
  <c r="O52" i="17"/>
  <c r="N52" i="17"/>
  <c r="M52" i="17"/>
  <c r="K52" i="17"/>
  <c r="J52" i="17"/>
  <c r="I52" i="17"/>
  <c r="H52" i="17"/>
  <c r="G52" i="17"/>
  <c r="F52" i="17"/>
  <c r="E52" i="17"/>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K52" i="21"/>
  <c r="J52" i="21"/>
  <c r="I52" i="21"/>
  <c r="H52" i="21"/>
  <c r="G52" i="21"/>
  <c r="F52" i="21"/>
  <c r="E52" i="21"/>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K52" i="22"/>
  <c r="J52" i="22"/>
  <c r="I52" i="22"/>
  <c r="H52" i="22"/>
  <c r="G52" i="22"/>
  <c r="F52" i="22"/>
  <c r="E52" i="22"/>
  <c r="AN52" i="23"/>
  <c r="AM52" i="23"/>
  <c r="AL52" i="23"/>
  <c r="AK52" i="23"/>
  <c r="AJ52" i="23"/>
  <c r="AI52" i="23"/>
  <c r="AH52" i="23"/>
  <c r="AG52" i="23"/>
  <c r="AF52" i="23"/>
  <c r="AE52" i="23"/>
  <c r="AD52" i="23"/>
  <c r="AC52" i="23"/>
  <c r="AB52" i="23"/>
  <c r="AA52" i="23"/>
  <c r="Z52" i="23"/>
  <c r="Y52" i="23"/>
  <c r="X52" i="23"/>
  <c r="W52" i="23"/>
  <c r="V52" i="23"/>
  <c r="U52" i="23"/>
  <c r="T52" i="23"/>
  <c r="S52" i="23"/>
  <c r="R52" i="23"/>
  <c r="Q52" i="23"/>
  <c r="P52" i="23"/>
  <c r="O52" i="23"/>
  <c r="N52" i="23"/>
  <c r="M52" i="23"/>
  <c r="K52" i="23"/>
  <c r="J52" i="23"/>
  <c r="I52" i="23"/>
  <c r="H52" i="23"/>
  <c r="G52" i="23"/>
  <c r="F52" i="23"/>
  <c r="E52" i="23"/>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K52" i="24"/>
  <c r="J52" i="24"/>
  <c r="I52" i="24"/>
  <c r="H52" i="24"/>
  <c r="G52" i="24"/>
  <c r="F52" i="24"/>
  <c r="E52" i="24"/>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K52" i="25"/>
  <c r="J52" i="25"/>
  <c r="I52" i="25"/>
  <c r="H52" i="25"/>
  <c r="G52" i="25"/>
  <c r="F52" i="25"/>
  <c r="E52" i="25"/>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K52" i="26"/>
  <c r="J52" i="26"/>
  <c r="I52" i="26"/>
  <c r="H52" i="26"/>
  <c r="G52" i="26"/>
  <c r="F52" i="26"/>
  <c r="E52" i="26"/>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K52" i="27"/>
  <c r="J52" i="27"/>
  <c r="I52" i="27"/>
  <c r="H52" i="27"/>
  <c r="G52" i="27"/>
  <c r="F52" i="27"/>
  <c r="E52" i="27"/>
  <c r="AN52" i="28"/>
  <c r="AM52" i="28"/>
  <c r="AL52" i="28"/>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K52" i="28"/>
  <c r="J52" i="28"/>
  <c r="I52" i="28"/>
  <c r="H52" i="28"/>
  <c r="G52" i="28"/>
  <c r="F52" i="28"/>
  <c r="E52" i="28"/>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K52" i="29"/>
  <c r="J52" i="29"/>
  <c r="I52" i="29"/>
  <c r="H52" i="29"/>
  <c r="G52" i="29"/>
  <c r="F52" i="29"/>
  <c r="E52" i="29"/>
  <c r="AN52" i="30"/>
  <c r="AM52" i="30"/>
  <c r="AL52"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K52" i="30"/>
  <c r="J52" i="30"/>
  <c r="I52" i="30"/>
  <c r="H52" i="30"/>
  <c r="G52" i="30"/>
  <c r="F52" i="30"/>
  <c r="E52" i="30"/>
  <c r="AN52" i="14"/>
  <c r="AM52" i="14"/>
  <c r="AL52" i="14"/>
  <c r="AK52" i="14"/>
  <c r="AJ52" i="14"/>
  <c r="AI52" i="14"/>
  <c r="AH52" i="14"/>
  <c r="AG52" i="14"/>
  <c r="AF52" i="14"/>
  <c r="AE52" i="14"/>
  <c r="AD52" i="14"/>
  <c r="AC52" i="14"/>
  <c r="AB52" i="14"/>
  <c r="AA52" i="14"/>
  <c r="Z52" i="14"/>
  <c r="Y52" i="14"/>
  <c r="X52" i="14"/>
  <c r="W52" i="14"/>
  <c r="V52" i="14"/>
  <c r="U52" i="14"/>
  <c r="T52" i="14"/>
  <c r="S52" i="14"/>
  <c r="R52" i="14"/>
  <c r="Q52" i="14"/>
  <c r="P52" i="14"/>
  <c r="O52" i="14"/>
  <c r="N52" i="14"/>
  <c r="M52" i="14"/>
  <c r="K52" i="14"/>
  <c r="J52" i="14"/>
  <c r="I52" i="14"/>
  <c r="H52" i="14"/>
  <c r="G52" i="14"/>
  <c r="F52" i="14"/>
  <c r="E52" i="14"/>
  <c r="D52" i="17"/>
  <c r="D52" i="21"/>
  <c r="D52" i="22"/>
  <c r="D52" i="23"/>
  <c r="D52" i="24"/>
  <c r="D52" i="25"/>
  <c r="D52" i="26"/>
  <c r="D52" i="27"/>
  <c r="D52" i="28"/>
  <c r="D52" i="29"/>
  <c r="D52" i="30"/>
  <c r="D52" i="14"/>
  <c r="AM45" i="17"/>
  <c r="AL45" i="17"/>
  <c r="AK45" i="17"/>
  <c r="AJ45" i="17"/>
  <c r="AI45" i="17"/>
  <c r="AG45" i="17"/>
  <c r="AC45" i="17"/>
  <c r="W45" i="17"/>
  <c r="V45" i="17"/>
  <c r="U45" i="17"/>
  <c r="T45" i="17"/>
  <c r="Q45" i="17"/>
  <c r="L45" i="17"/>
  <c r="K45" i="17"/>
  <c r="I45" i="17"/>
  <c r="E45" i="17"/>
  <c r="AG45" i="21"/>
  <c r="AE45" i="21"/>
  <c r="AB45" i="21"/>
  <c r="Y45" i="21"/>
  <c r="V45" i="21"/>
  <c r="U45" i="21"/>
  <c r="K45" i="21"/>
  <c r="J45" i="21"/>
  <c r="H45" i="21"/>
  <c r="F45" i="21"/>
  <c r="AM45" i="22"/>
  <c r="AJ45" i="22"/>
  <c r="AG45" i="22"/>
  <c r="AA45" i="22"/>
  <c r="Z45" i="22"/>
  <c r="X45" i="22"/>
  <c r="V45" i="22"/>
  <c r="U45" i="22"/>
  <c r="T45" i="22"/>
  <c r="S45" i="22"/>
  <c r="R45" i="22"/>
  <c r="L45" i="22"/>
  <c r="I45" i="22"/>
  <c r="H45" i="22"/>
  <c r="G45" i="22"/>
  <c r="AK45" i="23"/>
  <c r="AJ45" i="23"/>
  <c r="AI45" i="23"/>
  <c r="AD45" i="23"/>
  <c r="AC45" i="23"/>
  <c r="Z45" i="23"/>
  <c r="T45" i="23"/>
  <c r="R45" i="23"/>
  <c r="Q45" i="23"/>
  <c r="L45" i="23"/>
  <c r="K45" i="23"/>
  <c r="J45" i="23"/>
  <c r="I45" i="23"/>
  <c r="G45" i="23"/>
  <c r="F45" i="23"/>
  <c r="AK45" i="24"/>
  <c r="AD45" i="24"/>
  <c r="AC45" i="24"/>
  <c r="Y45" i="24"/>
  <c r="W45" i="24"/>
  <c r="V45" i="24"/>
  <c r="S45" i="24"/>
  <c r="R45" i="24"/>
  <c r="Q45" i="24"/>
  <c r="J45" i="24"/>
  <c r="G45" i="24"/>
  <c r="F45" i="24"/>
  <c r="E45" i="24"/>
  <c r="AB45" i="25"/>
  <c r="AE45" i="26"/>
  <c r="AD45" i="26"/>
  <c r="AC45" i="26"/>
  <c r="AB45" i="26"/>
  <c r="AA45" i="26"/>
  <c r="W45" i="26"/>
  <c r="V45" i="26"/>
  <c r="Q45" i="26"/>
  <c r="P45" i="26"/>
  <c r="J45" i="26"/>
  <c r="I45" i="26"/>
  <c r="H45" i="26"/>
  <c r="E45" i="26"/>
  <c r="AL45" i="27"/>
  <c r="AK45" i="27"/>
  <c r="AA45" i="27"/>
  <c r="Z45" i="27"/>
  <c r="V45" i="27"/>
  <c r="U45" i="27"/>
  <c r="S45" i="27"/>
  <c r="R45" i="27"/>
  <c r="Q45" i="27"/>
  <c r="N45" i="27"/>
  <c r="J45" i="27"/>
  <c r="AM45" i="28"/>
  <c r="AL45" i="28"/>
  <c r="AJ45" i="28"/>
  <c r="AG45" i="28"/>
  <c r="AD45" i="28"/>
  <c r="AC45" i="28"/>
  <c r="AB45" i="28"/>
  <c r="Y45" i="28"/>
  <c r="U45" i="28"/>
  <c r="S45" i="28"/>
  <c r="R45" i="28"/>
  <c r="Q45" i="28"/>
  <c r="P45" i="28"/>
  <c r="L45" i="28"/>
  <c r="I45" i="28"/>
  <c r="H45" i="28"/>
  <c r="AK45" i="29"/>
  <c r="AJ45" i="29"/>
  <c r="AF45" i="29"/>
  <c r="AD45" i="29"/>
  <c r="AC45" i="29"/>
  <c r="AA45" i="29"/>
  <c r="Z45" i="29"/>
  <c r="X45" i="29"/>
  <c r="W45" i="29"/>
  <c r="S45" i="29"/>
  <c r="Q45" i="29"/>
  <c r="M45" i="29"/>
  <c r="L45" i="29"/>
  <c r="K45" i="29"/>
  <c r="H45" i="29"/>
  <c r="G45" i="29"/>
  <c r="E45" i="29"/>
  <c r="AJ45" i="30"/>
  <c r="AI45" i="30"/>
  <c r="Y45" i="30"/>
  <c r="X45" i="30"/>
  <c r="V45" i="30"/>
  <c r="S45" i="30"/>
  <c r="R45" i="30"/>
  <c r="Q45" i="30"/>
  <c r="N45" i="30"/>
  <c r="K45" i="30"/>
  <c r="G45" i="30"/>
  <c r="AM45" i="14"/>
  <c r="AJ45" i="14"/>
  <c r="AG45" i="14"/>
  <c r="AD45" i="14"/>
  <c r="X45" i="14"/>
  <c r="W45" i="14"/>
  <c r="V45" i="14"/>
  <c r="R45" i="14"/>
  <c r="Q45" i="14"/>
  <c r="L45" i="14"/>
  <c r="K45" i="14"/>
  <c r="J45" i="14"/>
  <c r="I45" i="14"/>
  <c r="F45" i="14"/>
  <c r="D45" i="21"/>
  <c r="D45" i="26"/>
  <c r="D45" i="30"/>
  <c r="D45" i="14"/>
  <c r="AL36" i="17"/>
  <c r="AK36" i="17"/>
  <c r="AG36" i="17"/>
  <c r="AF36" i="17"/>
  <c r="AC36" i="17"/>
  <c r="W36" i="17"/>
  <c r="V36" i="17"/>
  <c r="T36" i="17"/>
  <c r="Q36" i="17"/>
  <c r="M36" i="17"/>
  <c r="I36" i="17"/>
  <c r="E36" i="17"/>
  <c r="AK36" i="21"/>
  <c r="AH36" i="21"/>
  <c r="AE36" i="21"/>
  <c r="Z36" i="21"/>
  <c r="Y36" i="21"/>
  <c r="X36" i="21"/>
  <c r="V36" i="21"/>
  <c r="U36" i="21"/>
  <c r="R36" i="21"/>
  <c r="I36" i="21"/>
  <c r="H36" i="21"/>
  <c r="G36" i="21"/>
  <c r="AM36" i="22"/>
  <c r="AG36" i="22"/>
  <c r="AF36" i="22"/>
  <c r="AE36" i="22"/>
  <c r="Z36" i="22"/>
  <c r="Y36" i="22"/>
  <c r="X36" i="22"/>
  <c r="U36" i="22"/>
  <c r="T36" i="22"/>
  <c r="S36" i="22"/>
  <c r="G36" i="22"/>
  <c r="F36" i="22"/>
  <c r="AL36" i="23"/>
  <c r="AK36" i="23"/>
  <c r="AJ36" i="23"/>
  <c r="AD36" i="23"/>
  <c r="Z36" i="23"/>
  <c r="X36" i="23"/>
  <c r="W36" i="23"/>
  <c r="V36" i="23"/>
  <c r="U36" i="23"/>
  <c r="S36" i="23"/>
  <c r="R36" i="23"/>
  <c r="Q36" i="23"/>
  <c r="J36" i="23"/>
  <c r="G36" i="23"/>
  <c r="F36" i="23"/>
  <c r="AK36" i="24"/>
  <c r="AJ36" i="24"/>
  <c r="AG36" i="24"/>
  <c r="AE36" i="24"/>
  <c r="AC36" i="24"/>
  <c r="AB36" i="24"/>
  <c r="V36" i="24"/>
  <c r="S36" i="24"/>
  <c r="R36" i="24"/>
  <c r="Q36" i="24"/>
  <c r="M36" i="24"/>
  <c r="L36" i="24"/>
  <c r="K36" i="24"/>
  <c r="I36" i="24"/>
  <c r="E36" i="24"/>
  <c r="AM36" i="26"/>
  <c r="AI36" i="26"/>
  <c r="AD36" i="26"/>
  <c r="AC36" i="26"/>
  <c r="AB36" i="26"/>
  <c r="Z36" i="26"/>
  <c r="W36" i="26"/>
  <c r="V36" i="26"/>
  <c r="U36" i="26"/>
  <c r="T36" i="26"/>
  <c r="P36" i="26"/>
  <c r="K36" i="26"/>
  <c r="I36" i="26"/>
  <c r="H36" i="26"/>
  <c r="E36" i="26"/>
  <c r="AL36" i="27"/>
  <c r="AK36" i="27"/>
  <c r="AJ36" i="27"/>
  <c r="AA36" i="27"/>
  <c r="Z36" i="27"/>
  <c r="V36" i="27"/>
  <c r="U36" i="27"/>
  <c r="S36" i="27"/>
  <c r="R36" i="27"/>
  <c r="P36" i="27"/>
  <c r="M36" i="27"/>
  <c r="L36" i="27"/>
  <c r="K36" i="27"/>
  <c r="G36" i="27"/>
  <c r="AL36" i="28"/>
  <c r="AK36" i="28"/>
  <c r="AG36" i="28"/>
  <c r="AD36" i="28"/>
  <c r="AC36" i="28"/>
  <c r="AB36" i="28"/>
  <c r="Z36" i="28"/>
  <c r="Y36" i="28"/>
  <c r="U36" i="28"/>
  <c r="R36" i="28"/>
  <c r="L36" i="28"/>
  <c r="I36" i="28"/>
  <c r="H36" i="28"/>
  <c r="G36" i="28"/>
  <c r="F36" i="28"/>
  <c r="AK36" i="29"/>
  <c r="AD36" i="29"/>
  <c r="AC36" i="29"/>
  <c r="AB36" i="29"/>
  <c r="Y36" i="29"/>
  <c r="X36" i="29"/>
  <c r="T36" i="29"/>
  <c r="S36" i="29"/>
  <c r="Q36" i="29"/>
  <c r="L36" i="29"/>
  <c r="H36" i="29"/>
  <c r="F36" i="29"/>
  <c r="E36" i="29"/>
  <c r="AJ36" i="30"/>
  <c r="AI36" i="30"/>
  <c r="AD36" i="30"/>
  <c r="AB36" i="30"/>
  <c r="Y36" i="30"/>
  <c r="X36" i="30"/>
  <c r="W36" i="30"/>
  <c r="Q36" i="30"/>
  <c r="N36" i="30"/>
  <c r="K36" i="30"/>
  <c r="J36" i="30"/>
  <c r="G36" i="30"/>
  <c r="AH36" i="14"/>
  <c r="AG36" i="14"/>
  <c r="AD36" i="14"/>
  <c r="AC36" i="14"/>
  <c r="AB36" i="14"/>
  <c r="AA36" i="14"/>
  <c r="W36" i="14"/>
  <c r="R36" i="14"/>
  <c r="L36" i="14"/>
  <c r="J36" i="14"/>
  <c r="I36" i="14"/>
  <c r="F36" i="14"/>
  <c r="D36" i="21"/>
  <c r="D36" i="24"/>
  <c r="D36" i="27"/>
  <c r="D36" i="28"/>
  <c r="D36" i="29"/>
  <c r="AM7" i="17"/>
  <c r="AM36" i="17" s="1"/>
  <c r="AL7" i="17"/>
  <c r="AK7" i="17"/>
  <c r="AJ7" i="17"/>
  <c r="AJ36" i="17" s="1"/>
  <c r="AI7" i="17"/>
  <c r="AI36" i="17" s="1"/>
  <c r="AH7" i="17"/>
  <c r="AH36" i="17" s="1"/>
  <c r="AG7" i="17"/>
  <c r="AF7" i="17"/>
  <c r="AF45" i="17" s="1"/>
  <c r="AE7" i="17"/>
  <c r="AE45" i="17" s="1"/>
  <c r="AD7" i="17"/>
  <c r="AC7" i="17"/>
  <c r="AB7" i="17"/>
  <c r="AA7" i="17"/>
  <c r="Z7" i="17"/>
  <c r="Z45" i="17" s="1"/>
  <c r="Y7" i="17"/>
  <c r="X7" i="17"/>
  <c r="W7" i="17"/>
  <c r="V7" i="17"/>
  <c r="U7" i="17"/>
  <c r="U36" i="17" s="1"/>
  <c r="T7" i="17"/>
  <c r="S7" i="17"/>
  <c r="S45" i="17" s="1"/>
  <c r="R7" i="17"/>
  <c r="Q7" i="17"/>
  <c r="P7" i="17"/>
  <c r="P45" i="17" s="1"/>
  <c r="O7" i="17"/>
  <c r="O45" i="17" s="1"/>
  <c r="N7" i="17"/>
  <c r="N36" i="17" s="1"/>
  <c r="M7" i="17"/>
  <c r="M45" i="17" s="1"/>
  <c r="L7" i="17"/>
  <c r="L36" i="17" s="1"/>
  <c r="K7" i="17"/>
  <c r="K36" i="17" s="1"/>
  <c r="J7" i="17"/>
  <c r="I7" i="17"/>
  <c r="H7" i="17"/>
  <c r="G7" i="17"/>
  <c r="F7" i="17"/>
  <c r="E7" i="17"/>
  <c r="AM7" i="21"/>
  <c r="AL7" i="21"/>
  <c r="AK7" i="21"/>
  <c r="AK45" i="21" s="1"/>
  <c r="AJ7" i="21"/>
  <c r="AJ45" i="21" s="1"/>
  <c r="AI7" i="21"/>
  <c r="AI45" i="21" s="1"/>
  <c r="AH7" i="21"/>
  <c r="AH45" i="21" s="1"/>
  <c r="AG7" i="21"/>
  <c r="AG36" i="21" s="1"/>
  <c r="AF7" i="21"/>
  <c r="AF36" i="21" s="1"/>
  <c r="AE7" i="21"/>
  <c r="AD7" i="21"/>
  <c r="AD36" i="21" s="1"/>
  <c r="AC7" i="21"/>
  <c r="AB7" i="21"/>
  <c r="AB36" i="21" s="1"/>
  <c r="AA7" i="21"/>
  <c r="Z7" i="21"/>
  <c r="Z45" i="21" s="1"/>
  <c r="Y7" i="21"/>
  <c r="X7" i="21"/>
  <c r="X45" i="21" s="1"/>
  <c r="W7" i="21"/>
  <c r="W36" i="21" s="1"/>
  <c r="V7" i="21"/>
  <c r="U7" i="21"/>
  <c r="T7" i="21"/>
  <c r="T36" i="21" s="1"/>
  <c r="S7" i="21"/>
  <c r="S45" i="21" s="1"/>
  <c r="R7" i="21"/>
  <c r="R45" i="21" s="1"/>
  <c r="Q7" i="21"/>
  <c r="P7" i="21"/>
  <c r="P45" i="21" s="1"/>
  <c r="O7" i="21"/>
  <c r="O45" i="21" s="1"/>
  <c r="N7" i="21"/>
  <c r="M7" i="21"/>
  <c r="M45" i="21" s="1"/>
  <c r="L7" i="21"/>
  <c r="L45" i="21" s="1"/>
  <c r="K7" i="21"/>
  <c r="K36" i="21" s="1"/>
  <c r="J7" i="21"/>
  <c r="J36" i="21" s="1"/>
  <c r="I7" i="21"/>
  <c r="I45" i="21" s="1"/>
  <c r="H7" i="21"/>
  <c r="G7" i="21"/>
  <c r="G45" i="21" s="1"/>
  <c r="F7" i="21"/>
  <c r="F36" i="21" s="1"/>
  <c r="E7" i="21"/>
  <c r="AM7" i="22"/>
  <c r="AL7" i="22"/>
  <c r="AL36" i="22" s="1"/>
  <c r="AK7" i="22"/>
  <c r="AK36" i="22" s="1"/>
  <c r="AJ7" i="22"/>
  <c r="AJ36" i="22" s="1"/>
  <c r="AI7" i="22"/>
  <c r="AH7" i="22"/>
  <c r="AH45" i="22" s="1"/>
  <c r="AG7" i="22"/>
  <c r="AF7" i="22"/>
  <c r="AF45" i="22" s="1"/>
  <c r="AE7" i="22"/>
  <c r="AE45" i="22" s="1"/>
  <c r="AD7" i="22"/>
  <c r="AC7" i="22"/>
  <c r="AB7" i="22"/>
  <c r="AA7" i="22"/>
  <c r="AA36" i="22" s="1"/>
  <c r="Z7" i="22"/>
  <c r="Y7" i="22"/>
  <c r="Y45" i="22" s="1"/>
  <c r="X7" i="22"/>
  <c r="W7" i="22"/>
  <c r="V7" i="22"/>
  <c r="V36" i="22" s="1"/>
  <c r="U7" i="22"/>
  <c r="T7" i="22"/>
  <c r="S7" i="22"/>
  <c r="R7" i="22"/>
  <c r="R36" i="22" s="1"/>
  <c r="Q7" i="22"/>
  <c r="P7" i="22"/>
  <c r="P45" i="22" s="1"/>
  <c r="O7" i="22"/>
  <c r="O45" i="22" s="1"/>
  <c r="N7" i="22"/>
  <c r="N36" i="22" s="1"/>
  <c r="M7" i="22"/>
  <c r="L7" i="22"/>
  <c r="L36" i="22" s="1"/>
  <c r="K7" i="22"/>
  <c r="J7" i="22"/>
  <c r="I7" i="22"/>
  <c r="I36" i="22" s="1"/>
  <c r="H7" i="22"/>
  <c r="H36" i="22" s="1"/>
  <c r="G7" i="22"/>
  <c r="F7" i="22"/>
  <c r="F45" i="22" s="1"/>
  <c r="E7" i="22"/>
  <c r="E45" i="22" s="1"/>
  <c r="AM7" i="23"/>
  <c r="AL7" i="23"/>
  <c r="AL45" i="23" s="1"/>
  <c r="AK7" i="23"/>
  <c r="AJ7" i="23"/>
  <c r="AI7" i="23"/>
  <c r="AI36" i="23" s="1"/>
  <c r="AH7" i="23"/>
  <c r="AH45" i="23" s="1"/>
  <c r="AG7" i="23"/>
  <c r="AG45" i="23" s="1"/>
  <c r="AF7" i="23"/>
  <c r="AF36" i="23" s="1"/>
  <c r="AE7" i="23"/>
  <c r="AE36" i="23" s="1"/>
  <c r="AD7" i="23"/>
  <c r="AC7" i="23"/>
  <c r="AC36" i="23" s="1"/>
  <c r="AB7" i="23"/>
  <c r="AA7" i="23"/>
  <c r="Z7" i="23"/>
  <c r="Y7" i="23"/>
  <c r="X7" i="23"/>
  <c r="X45" i="23" s="1"/>
  <c r="W7" i="23"/>
  <c r="W45" i="23" s="1"/>
  <c r="V7" i="23"/>
  <c r="V45" i="23" s="1"/>
  <c r="U7" i="23"/>
  <c r="U45" i="23" s="1"/>
  <c r="T7" i="23"/>
  <c r="T36" i="23" s="1"/>
  <c r="S7" i="23"/>
  <c r="S45" i="23" s="1"/>
  <c r="R7" i="23"/>
  <c r="Q7" i="23"/>
  <c r="P7" i="23"/>
  <c r="P45" i="23" s="1"/>
  <c r="O7" i="23"/>
  <c r="O45" i="23" s="1"/>
  <c r="N7" i="23"/>
  <c r="N36" i="23" s="1"/>
  <c r="M7" i="23"/>
  <c r="L7" i="23"/>
  <c r="L36" i="23" s="1"/>
  <c r="K7" i="23"/>
  <c r="K36" i="23" s="1"/>
  <c r="J7" i="23"/>
  <c r="I7" i="23"/>
  <c r="I36" i="23" s="1"/>
  <c r="H7" i="23"/>
  <c r="G7" i="23"/>
  <c r="F7" i="23"/>
  <c r="E7" i="23"/>
  <c r="E45" i="23" s="1"/>
  <c r="AM7" i="24"/>
  <c r="AL7" i="24"/>
  <c r="AK7" i="24"/>
  <c r="AJ7" i="24"/>
  <c r="AJ45" i="24" s="1"/>
  <c r="AI7" i="24"/>
  <c r="AI36" i="24" s="1"/>
  <c r="AH7" i="24"/>
  <c r="AH36" i="24" s="1"/>
  <c r="AG7" i="24"/>
  <c r="AG45" i="24" s="1"/>
  <c r="AF7" i="24"/>
  <c r="AF45" i="24" s="1"/>
  <c r="AE7" i="24"/>
  <c r="AE45" i="24" s="1"/>
  <c r="AD7" i="24"/>
  <c r="AD36" i="24" s="1"/>
  <c r="AC7" i="24"/>
  <c r="AB7" i="24"/>
  <c r="AB45" i="24" s="1"/>
  <c r="AA7" i="24"/>
  <c r="AA45" i="24" s="1"/>
  <c r="Z7" i="24"/>
  <c r="Y7" i="24"/>
  <c r="Y36" i="24" s="1"/>
  <c r="X7" i="24"/>
  <c r="W7" i="24"/>
  <c r="W36" i="24" s="1"/>
  <c r="V7" i="24"/>
  <c r="U7" i="24"/>
  <c r="T7" i="24"/>
  <c r="S7" i="24"/>
  <c r="R7" i="24"/>
  <c r="Q7" i="24"/>
  <c r="P7" i="24"/>
  <c r="P45" i="24" s="1"/>
  <c r="O7" i="24"/>
  <c r="O45" i="24" s="1"/>
  <c r="N7" i="24"/>
  <c r="N45" i="24" s="1"/>
  <c r="M7" i="24"/>
  <c r="M45" i="24" s="1"/>
  <c r="L7" i="24"/>
  <c r="L45" i="24" s="1"/>
  <c r="K7" i="24"/>
  <c r="K45" i="24" s="1"/>
  <c r="J7" i="24"/>
  <c r="J36" i="24" s="1"/>
  <c r="I7" i="24"/>
  <c r="I45" i="24" s="1"/>
  <c r="H7" i="24"/>
  <c r="G7" i="24"/>
  <c r="G36" i="24" s="1"/>
  <c r="F7" i="24"/>
  <c r="F36" i="24" s="1"/>
  <c r="E7" i="24"/>
  <c r="AM7" i="25"/>
  <c r="AL7" i="25"/>
  <c r="AK7" i="25"/>
  <c r="AK36" i="25" s="1"/>
  <c r="AJ7" i="25"/>
  <c r="AJ36" i="25" s="1"/>
  <c r="AI7" i="25"/>
  <c r="AI45" i="25" s="1"/>
  <c r="AH7" i="25"/>
  <c r="AH45" i="25" s="1"/>
  <c r="AG7" i="25"/>
  <c r="AG45" i="25" s="1"/>
  <c r="AF7" i="25"/>
  <c r="AF45" i="25" s="1"/>
  <c r="AE7" i="25"/>
  <c r="AE36" i="25" s="1"/>
  <c r="AD7" i="25"/>
  <c r="AD45" i="25" s="1"/>
  <c r="AC7" i="25"/>
  <c r="AC36" i="25" s="1"/>
  <c r="AB7" i="25"/>
  <c r="AB36" i="25" s="1"/>
  <c r="AA7" i="25"/>
  <c r="AA36" i="25" s="1"/>
  <c r="Z7" i="25"/>
  <c r="Z45" i="25" s="1"/>
  <c r="Y7" i="25"/>
  <c r="Y36" i="25" s="1"/>
  <c r="X7" i="25"/>
  <c r="X36" i="25" s="1"/>
  <c r="W7" i="25"/>
  <c r="W36" i="25" s="1"/>
  <c r="V7" i="25"/>
  <c r="V36" i="25" s="1"/>
  <c r="U7" i="25"/>
  <c r="U45" i="25" s="1"/>
  <c r="T7" i="25"/>
  <c r="T45" i="25" s="1"/>
  <c r="S7" i="25"/>
  <c r="S45" i="25" s="1"/>
  <c r="R7" i="25"/>
  <c r="R45" i="25" s="1"/>
  <c r="Q7" i="25"/>
  <c r="Q45" i="25" s="1"/>
  <c r="P7" i="25"/>
  <c r="P45" i="25" s="1"/>
  <c r="O7" i="25"/>
  <c r="O45" i="25" s="1"/>
  <c r="N7" i="25"/>
  <c r="N36" i="25" s="1"/>
  <c r="M7" i="25"/>
  <c r="M36" i="25" s="1"/>
  <c r="L7" i="25"/>
  <c r="L45" i="25" s="1"/>
  <c r="K7" i="25"/>
  <c r="K45" i="25" s="1"/>
  <c r="J7" i="25"/>
  <c r="J45" i="25" s="1"/>
  <c r="I7" i="25"/>
  <c r="I36" i="25" s="1"/>
  <c r="H7" i="25"/>
  <c r="H45" i="25" s="1"/>
  <c r="G7" i="25"/>
  <c r="G36" i="25" s="1"/>
  <c r="F7" i="25"/>
  <c r="F45" i="25" s="1"/>
  <c r="E7" i="25"/>
  <c r="E45" i="25" s="1"/>
  <c r="AM7" i="26"/>
  <c r="AM45" i="26" s="1"/>
  <c r="AL7" i="26"/>
  <c r="AL36" i="26" s="1"/>
  <c r="AK7" i="26"/>
  <c r="AJ7" i="26"/>
  <c r="AI7" i="26"/>
  <c r="AI45" i="26" s="1"/>
  <c r="AH7" i="26"/>
  <c r="AH45" i="26" s="1"/>
  <c r="AG7" i="26"/>
  <c r="AF7" i="26"/>
  <c r="AF36" i="26" s="1"/>
  <c r="AE7" i="26"/>
  <c r="AE36" i="26" s="1"/>
  <c r="AD7" i="26"/>
  <c r="AC7" i="26"/>
  <c r="AB7" i="26"/>
  <c r="AA7" i="26"/>
  <c r="AA36" i="26" s="1"/>
  <c r="Z7" i="26"/>
  <c r="Z45" i="26" s="1"/>
  <c r="Y7" i="26"/>
  <c r="X7" i="26"/>
  <c r="W7" i="26"/>
  <c r="V7" i="26"/>
  <c r="U7" i="26"/>
  <c r="U45" i="26" s="1"/>
  <c r="T7" i="26"/>
  <c r="T45" i="26" s="1"/>
  <c r="S7" i="26"/>
  <c r="S36" i="26" s="1"/>
  <c r="R7" i="26"/>
  <c r="Q7" i="26"/>
  <c r="Q36" i="26" s="1"/>
  <c r="P7" i="26"/>
  <c r="O7" i="26"/>
  <c r="O45" i="26" s="1"/>
  <c r="N7" i="26"/>
  <c r="N36" i="26" s="1"/>
  <c r="M7" i="26"/>
  <c r="L7" i="26"/>
  <c r="K7" i="26"/>
  <c r="K45" i="26" s="1"/>
  <c r="J7" i="26"/>
  <c r="J36" i="26" s="1"/>
  <c r="I7" i="26"/>
  <c r="H7" i="26"/>
  <c r="G7" i="26"/>
  <c r="F7" i="26"/>
  <c r="E7" i="26"/>
  <c r="AM7" i="27"/>
  <c r="AL7" i="27"/>
  <c r="AK7" i="27"/>
  <c r="AJ7" i="27"/>
  <c r="AJ45" i="27" s="1"/>
  <c r="AI7" i="27"/>
  <c r="AH7" i="27"/>
  <c r="AH45" i="27" s="1"/>
  <c r="AG7" i="27"/>
  <c r="AF7" i="27"/>
  <c r="AE7" i="27"/>
  <c r="AE45" i="27" s="1"/>
  <c r="AD7" i="27"/>
  <c r="AD45" i="27" s="1"/>
  <c r="AC7" i="27"/>
  <c r="AC45" i="27" s="1"/>
  <c r="AB7" i="27"/>
  <c r="AB45" i="27" s="1"/>
  <c r="AA7" i="27"/>
  <c r="Z7" i="27"/>
  <c r="Y7" i="27"/>
  <c r="Y45" i="27" s="1"/>
  <c r="X7" i="27"/>
  <c r="W7" i="27"/>
  <c r="V7" i="27"/>
  <c r="U7" i="27"/>
  <c r="T7" i="27"/>
  <c r="S7" i="27"/>
  <c r="R7" i="27"/>
  <c r="Q7" i="27"/>
  <c r="Q36" i="27" s="1"/>
  <c r="P7" i="27"/>
  <c r="P45" i="27" s="1"/>
  <c r="O7" i="27"/>
  <c r="O45" i="27" s="1"/>
  <c r="N7" i="27"/>
  <c r="N36" i="27" s="1"/>
  <c r="M7" i="27"/>
  <c r="M45" i="27" s="1"/>
  <c r="L7" i="27"/>
  <c r="L45" i="27" s="1"/>
  <c r="K7" i="27"/>
  <c r="K45" i="27" s="1"/>
  <c r="J7" i="27"/>
  <c r="J36" i="27" s="1"/>
  <c r="I7" i="27"/>
  <c r="H7" i="27"/>
  <c r="G7" i="27"/>
  <c r="G45" i="27" s="1"/>
  <c r="F7" i="27"/>
  <c r="E7" i="27"/>
  <c r="AM7" i="28"/>
  <c r="AM36" i="28" s="1"/>
  <c r="AL7" i="28"/>
  <c r="AK7" i="28"/>
  <c r="AK45" i="28" s="1"/>
  <c r="AJ7" i="28"/>
  <c r="AJ36" i="28" s="1"/>
  <c r="AI7" i="28"/>
  <c r="AI45" i="28" s="1"/>
  <c r="AH7" i="28"/>
  <c r="AH45" i="28" s="1"/>
  <c r="AG7" i="28"/>
  <c r="AF7" i="28"/>
  <c r="AE7" i="28"/>
  <c r="AE36" i="28" s="1"/>
  <c r="AD7" i="28"/>
  <c r="AC7" i="28"/>
  <c r="AB7" i="28"/>
  <c r="AA7" i="28"/>
  <c r="AA36" i="28" s="1"/>
  <c r="Z7" i="28"/>
  <c r="Z45" i="28" s="1"/>
  <c r="Y7" i="28"/>
  <c r="X7" i="28"/>
  <c r="X45" i="28" s="1"/>
  <c r="W7" i="28"/>
  <c r="V7" i="28"/>
  <c r="U7" i="28"/>
  <c r="T7" i="28"/>
  <c r="S7" i="28"/>
  <c r="S36" i="28" s="1"/>
  <c r="R7" i="28"/>
  <c r="Q7" i="28"/>
  <c r="Q36" i="28" s="1"/>
  <c r="P7" i="28"/>
  <c r="P36" i="28" s="1"/>
  <c r="O7" i="28"/>
  <c r="O45" i="28" s="1"/>
  <c r="N7" i="28"/>
  <c r="N36" i="28" s="1"/>
  <c r="M7" i="28"/>
  <c r="M45" i="28" s="1"/>
  <c r="L7" i="28"/>
  <c r="K7" i="28"/>
  <c r="K45" i="28" s="1"/>
  <c r="J7" i="28"/>
  <c r="I7" i="28"/>
  <c r="H7" i="28"/>
  <c r="G7" i="28"/>
  <c r="G45" i="28" s="1"/>
  <c r="F7" i="28"/>
  <c r="F45" i="28" s="1"/>
  <c r="E7" i="28"/>
  <c r="AM7" i="29"/>
  <c r="AL7" i="29"/>
  <c r="AK7" i="29"/>
  <c r="AJ7" i="29"/>
  <c r="AJ36" i="29" s="1"/>
  <c r="AI7" i="29"/>
  <c r="AI36" i="29" s="1"/>
  <c r="AH7" i="29"/>
  <c r="AH36" i="29" s="1"/>
  <c r="AG7" i="29"/>
  <c r="AF7" i="29"/>
  <c r="AF36" i="29" s="1"/>
  <c r="AE7" i="29"/>
  <c r="AD7" i="29"/>
  <c r="AC7" i="29"/>
  <c r="AB7" i="29"/>
  <c r="AB45" i="29" s="1"/>
  <c r="AA7" i="29"/>
  <c r="AA36" i="29" s="1"/>
  <c r="Z7" i="29"/>
  <c r="Z36" i="29" s="1"/>
  <c r="Y7" i="29"/>
  <c r="Y45" i="29" s="1"/>
  <c r="X7" i="29"/>
  <c r="W7" i="29"/>
  <c r="W36" i="29" s="1"/>
  <c r="V7" i="29"/>
  <c r="U7" i="29"/>
  <c r="T7" i="29"/>
  <c r="T45" i="29" s="1"/>
  <c r="S7" i="29"/>
  <c r="R7" i="29"/>
  <c r="Q7" i="29"/>
  <c r="P7" i="29"/>
  <c r="O7" i="29"/>
  <c r="O45" i="29" s="1"/>
  <c r="N7" i="29"/>
  <c r="N36" i="29" s="1"/>
  <c r="M7" i="29"/>
  <c r="M36" i="29" s="1"/>
  <c r="L7" i="29"/>
  <c r="K7" i="29"/>
  <c r="K36" i="29" s="1"/>
  <c r="J7" i="29"/>
  <c r="J45" i="29" s="1"/>
  <c r="I7" i="29"/>
  <c r="H7" i="29"/>
  <c r="G7" i="29"/>
  <c r="G36" i="29" s="1"/>
  <c r="F7" i="29"/>
  <c r="F45" i="29" s="1"/>
  <c r="E7" i="29"/>
  <c r="AM7" i="30"/>
  <c r="AL7" i="30"/>
  <c r="AK7" i="30"/>
  <c r="AJ7" i="30"/>
  <c r="AI7" i="30"/>
  <c r="AH7" i="30"/>
  <c r="AH36" i="30" s="1"/>
  <c r="AG7" i="30"/>
  <c r="AG36" i="30" s="1"/>
  <c r="AF7" i="30"/>
  <c r="AE7" i="30"/>
  <c r="AE45" i="30" s="1"/>
  <c r="AD7" i="30"/>
  <c r="AD45" i="30" s="1"/>
  <c r="AC7" i="30"/>
  <c r="AB7" i="30"/>
  <c r="AB45" i="30" s="1"/>
  <c r="AA7" i="30"/>
  <c r="Z7" i="30"/>
  <c r="Y7" i="30"/>
  <c r="X7" i="30"/>
  <c r="W7" i="30"/>
  <c r="W45" i="30" s="1"/>
  <c r="V7" i="30"/>
  <c r="V36" i="30" s="1"/>
  <c r="U7" i="30"/>
  <c r="U45" i="30" s="1"/>
  <c r="T7" i="30"/>
  <c r="S7" i="30"/>
  <c r="S36" i="30" s="1"/>
  <c r="R7" i="30"/>
  <c r="R36" i="30" s="1"/>
  <c r="Q7" i="30"/>
  <c r="P7" i="30"/>
  <c r="P45" i="30" s="1"/>
  <c r="O7" i="30"/>
  <c r="O45" i="30" s="1"/>
  <c r="N7" i="30"/>
  <c r="M7" i="30"/>
  <c r="M45" i="30" s="1"/>
  <c r="L7" i="30"/>
  <c r="K7" i="30"/>
  <c r="J7" i="30"/>
  <c r="J45" i="30" s="1"/>
  <c r="I7" i="30"/>
  <c r="I45" i="30" s="1"/>
  <c r="H7" i="30"/>
  <c r="G7" i="30"/>
  <c r="F7" i="30"/>
  <c r="E7" i="30"/>
  <c r="AM7" i="14"/>
  <c r="AM36" i="14" s="1"/>
  <c r="AL7" i="14"/>
  <c r="AK7" i="14"/>
  <c r="AK45" i="14" s="1"/>
  <c r="AJ7" i="14"/>
  <c r="AJ36" i="14" s="1"/>
  <c r="AI7" i="14"/>
  <c r="AH7" i="14"/>
  <c r="AH45" i="14" s="1"/>
  <c r="AG7" i="14"/>
  <c r="AF7" i="14"/>
  <c r="AF45" i="14" s="1"/>
  <c r="AE7" i="14"/>
  <c r="AE45" i="14" s="1"/>
  <c r="AD7" i="14"/>
  <c r="AC7" i="14"/>
  <c r="AC45" i="14" s="1"/>
  <c r="AB7" i="14"/>
  <c r="AB45" i="14" s="1"/>
  <c r="AA7" i="14"/>
  <c r="AA45" i="14" s="1"/>
  <c r="Z7" i="14"/>
  <c r="Z36" i="14" s="1"/>
  <c r="Y7" i="14"/>
  <c r="Y36" i="14" s="1"/>
  <c r="X7" i="14"/>
  <c r="X36" i="14" s="1"/>
  <c r="W7" i="14"/>
  <c r="V7" i="14"/>
  <c r="V36" i="14" s="1"/>
  <c r="U7" i="14"/>
  <c r="U45" i="14" s="1"/>
  <c r="T7" i="14"/>
  <c r="S7" i="14"/>
  <c r="R7" i="14"/>
  <c r="Q7" i="14"/>
  <c r="Q36" i="14" s="1"/>
  <c r="P7" i="14"/>
  <c r="P45" i="14" s="1"/>
  <c r="O7" i="14"/>
  <c r="O45" i="14" s="1"/>
  <c r="N7" i="14"/>
  <c r="N45" i="14" s="1"/>
  <c r="M7" i="14"/>
  <c r="M45" i="14" s="1"/>
  <c r="L7" i="14"/>
  <c r="K7" i="14"/>
  <c r="K36" i="14" s="1"/>
  <c r="J7" i="14"/>
  <c r="I7" i="14"/>
  <c r="H7" i="14"/>
  <c r="H45" i="14" s="1"/>
  <c r="G7" i="14"/>
  <c r="F7" i="14"/>
  <c r="E7" i="14"/>
  <c r="D7" i="17"/>
  <c r="D7" i="21"/>
  <c r="D7" i="22"/>
  <c r="D7" i="23"/>
  <c r="D7" i="24"/>
  <c r="D45" i="24" s="1"/>
  <c r="D7" i="25"/>
  <c r="D45" i="25" s="1"/>
  <c r="D7" i="26"/>
  <c r="D36" i="26" s="1"/>
  <c r="D7" i="27"/>
  <c r="D45" i="27" s="1"/>
  <c r="D7" i="28"/>
  <c r="D45" i="28" s="1"/>
  <c r="D7" i="29"/>
  <c r="D45" i="29" s="1"/>
  <c r="D7" i="30"/>
  <c r="D36" i="30" s="1"/>
  <c r="D7" i="14"/>
  <c r="D36" i="14" s="1"/>
  <c r="B26" i="2"/>
  <c r="B27" i="2"/>
  <c r="B28" i="2"/>
  <c r="B29" i="2"/>
  <c r="B30" i="2"/>
  <c r="B31" i="2"/>
  <c r="B32" i="2"/>
  <c r="B33" i="2"/>
  <c r="B34" i="2"/>
  <c r="B35" i="2"/>
  <c r="B36" i="2"/>
  <c r="B36" i="9" s="1"/>
  <c r="B37" i="2"/>
  <c r="B37" i="9" s="1"/>
  <c r="B18" i="2"/>
  <c r="B19" i="2"/>
  <c r="B20" i="2"/>
  <c r="B21" i="2"/>
  <c r="B22" i="2"/>
  <c r="B23" i="2"/>
  <c r="B24" i="2"/>
  <c r="B24" i="9" s="1"/>
  <c r="B25" i="2"/>
  <c r="B25" i="9" s="1"/>
  <c r="B17" i="2"/>
  <c r="AM54" i="21"/>
  <c r="AM55" i="21" s="1"/>
  <c r="AL54" i="21"/>
  <c r="AK54" i="21"/>
  <c r="AM54" i="17"/>
  <c r="AM55" i="17" s="1"/>
  <c r="AK54" i="17"/>
  <c r="AJ54" i="17"/>
  <c r="AC54" i="17"/>
  <c r="AC55" i="17" s="1"/>
  <c r="AE54" i="14"/>
  <c r="AE54" i="17" s="1"/>
  <c r="AE55" i="17" s="1"/>
  <c r="AC55" i="14"/>
  <c r="AC54" i="14"/>
  <c r="Y54" i="14"/>
  <c r="Y54" i="17" s="1"/>
  <c r="Y55" i="17" s="1"/>
  <c r="Q59" i="2"/>
  <c r="T40" i="2"/>
  <c r="T41" i="2"/>
  <c r="T15" i="2"/>
  <c r="T16" i="2"/>
  <c r="T18" i="2"/>
  <c r="T38" i="2"/>
  <c r="T39" i="2"/>
  <c r="B37" i="3"/>
  <c r="B35" i="3"/>
  <c r="J55" i="17"/>
  <c r="J55" i="21"/>
  <c r="J55" i="22"/>
  <c r="J55" i="23"/>
  <c r="J55" i="24"/>
  <c r="J55" i="25"/>
  <c r="J55" i="26"/>
  <c r="J55" i="27"/>
  <c r="J55" i="28"/>
  <c r="J55" i="29"/>
  <c r="J55" i="30"/>
  <c r="J55" i="14"/>
  <c r="T26" i="9"/>
  <c r="T27" i="9"/>
  <c r="T28" i="9"/>
  <c r="T29" i="9"/>
  <c r="T30" i="9"/>
  <c r="T31" i="9"/>
  <c r="T32" i="9"/>
  <c r="T33" i="9"/>
  <c r="T34" i="9"/>
  <c r="T35" i="9"/>
  <c r="T36" i="9"/>
  <c r="T37" i="9"/>
  <c r="T38" i="9"/>
  <c r="T39" i="9"/>
  <c r="T40" i="9"/>
  <c r="T41" i="9"/>
  <c r="T42" i="9"/>
  <c r="T43" i="9"/>
  <c r="T44" i="9"/>
  <c r="T45" i="9"/>
  <c r="T46" i="9"/>
  <c r="T47" i="9"/>
  <c r="T48" i="9"/>
  <c r="T49" i="9"/>
  <c r="T17" i="9"/>
  <c r="T18" i="9"/>
  <c r="T19" i="9"/>
  <c r="T20" i="9"/>
  <c r="T21" i="9"/>
  <c r="T22" i="9"/>
  <c r="T23" i="9"/>
  <c r="T24" i="9"/>
  <c r="T25" i="9"/>
  <c r="S44" i="9"/>
  <c r="S45" i="9"/>
  <c r="S46" i="9"/>
  <c r="S47" i="9"/>
  <c r="S48" i="9"/>
  <c r="S49" i="9"/>
  <c r="S38" i="9"/>
  <c r="S39" i="9"/>
  <c r="S40" i="9"/>
  <c r="S41" i="9"/>
  <c r="S42" i="9"/>
  <c r="S43" i="9"/>
  <c r="R38" i="9"/>
  <c r="R39" i="9"/>
  <c r="R40" i="9"/>
  <c r="R41" i="9"/>
  <c r="R42" i="9"/>
  <c r="R43" i="9"/>
  <c r="R44" i="9"/>
  <c r="R45" i="9"/>
  <c r="R46" i="9"/>
  <c r="R47" i="9"/>
  <c r="R48" i="9"/>
  <c r="R49" i="9"/>
  <c r="S55" i="2"/>
  <c r="E49" i="9"/>
  <c r="F49" i="9"/>
  <c r="G49" i="9"/>
  <c r="H49" i="9"/>
  <c r="I49" i="9"/>
  <c r="J49" i="9"/>
  <c r="K49" i="9"/>
  <c r="L49" i="9"/>
  <c r="M49" i="9"/>
  <c r="N49" i="9"/>
  <c r="O49" i="9"/>
  <c r="P49" i="9"/>
  <c r="Q49" i="9"/>
  <c r="E13" i="9"/>
  <c r="F13" i="9"/>
  <c r="G13" i="9"/>
  <c r="H13" i="9"/>
  <c r="I13" i="9"/>
  <c r="J13" i="9"/>
  <c r="K13" i="9"/>
  <c r="L13" i="9"/>
  <c r="M13" i="9"/>
  <c r="N13" i="9"/>
  <c r="O13" i="9"/>
  <c r="P13" i="9"/>
  <c r="Q13" i="9"/>
  <c r="E14" i="9"/>
  <c r="F14" i="9"/>
  <c r="G14" i="9"/>
  <c r="H14" i="9"/>
  <c r="I14" i="9"/>
  <c r="J14" i="9"/>
  <c r="K14" i="9"/>
  <c r="L14" i="9"/>
  <c r="M14" i="9"/>
  <c r="N14" i="9"/>
  <c r="O14" i="9"/>
  <c r="P14" i="9"/>
  <c r="Q14" i="9"/>
  <c r="E15" i="9"/>
  <c r="F15" i="9"/>
  <c r="G15" i="9"/>
  <c r="H15" i="9"/>
  <c r="I15" i="9"/>
  <c r="J15" i="9"/>
  <c r="K15" i="9"/>
  <c r="L15" i="9"/>
  <c r="M15" i="9"/>
  <c r="N15" i="9"/>
  <c r="O15" i="9"/>
  <c r="P15" i="9"/>
  <c r="Q15" i="9"/>
  <c r="E16" i="9"/>
  <c r="R16" i="9"/>
  <c r="F16" i="9"/>
  <c r="G16" i="9"/>
  <c r="H16" i="9"/>
  <c r="I16" i="9"/>
  <c r="J16" i="9"/>
  <c r="K16" i="9"/>
  <c r="L16" i="9"/>
  <c r="M16" i="9"/>
  <c r="N16" i="9"/>
  <c r="O16" i="9"/>
  <c r="P16" i="9"/>
  <c r="Q16" i="9"/>
  <c r="Q17" i="9"/>
  <c r="Q52" i="9"/>
  <c r="Q18" i="9"/>
  <c r="Q19" i="9"/>
  <c r="Q20" i="9"/>
  <c r="Q21" i="9"/>
  <c r="Q53" i="9" s="1"/>
  <c r="Q51" i="9" s="1"/>
  <c r="Q22" i="9"/>
  <c r="Q23" i="9"/>
  <c r="Q24" i="9"/>
  <c r="Q25" i="9"/>
  <c r="Q26" i="9"/>
  <c r="Q27" i="9"/>
  <c r="Q28" i="9"/>
  <c r="Q29" i="9"/>
  <c r="Q30" i="9"/>
  <c r="Q31" i="9"/>
  <c r="Q32" i="9"/>
  <c r="Q33" i="9"/>
  <c r="Q34" i="9"/>
  <c r="Q35" i="9"/>
  <c r="Q36" i="9"/>
  <c r="Q37" i="9"/>
  <c r="E38" i="9"/>
  <c r="F38" i="9"/>
  <c r="G38" i="9"/>
  <c r="H38" i="9"/>
  <c r="I38" i="9"/>
  <c r="J38" i="9"/>
  <c r="K38" i="9"/>
  <c r="L38" i="9"/>
  <c r="M38" i="9"/>
  <c r="N38" i="9"/>
  <c r="O38" i="9"/>
  <c r="P38" i="9"/>
  <c r="Q38" i="9"/>
  <c r="E39" i="9"/>
  <c r="F39" i="9"/>
  <c r="G39" i="9"/>
  <c r="H39" i="9"/>
  <c r="I39" i="9"/>
  <c r="J39" i="9"/>
  <c r="K39" i="9"/>
  <c r="L39" i="9"/>
  <c r="M39" i="9"/>
  <c r="N39" i="9"/>
  <c r="O39" i="9"/>
  <c r="P39" i="9"/>
  <c r="Q39" i="9"/>
  <c r="E40" i="9"/>
  <c r="F40" i="9"/>
  <c r="G40" i="9"/>
  <c r="H40" i="9"/>
  <c r="I40" i="9"/>
  <c r="J40" i="9"/>
  <c r="K40" i="9"/>
  <c r="L40" i="9"/>
  <c r="M40" i="9"/>
  <c r="N40" i="9"/>
  <c r="O40" i="9"/>
  <c r="P40" i="9"/>
  <c r="Q40" i="9"/>
  <c r="E41" i="9"/>
  <c r="F41" i="9"/>
  <c r="G41" i="9"/>
  <c r="H41" i="9"/>
  <c r="I41" i="9"/>
  <c r="J41" i="9"/>
  <c r="K41" i="9"/>
  <c r="L41" i="9"/>
  <c r="M41" i="9"/>
  <c r="N41" i="9"/>
  <c r="O41" i="9"/>
  <c r="P41" i="9"/>
  <c r="Q41" i="9"/>
  <c r="E42" i="9"/>
  <c r="F42" i="9"/>
  <c r="G42" i="9"/>
  <c r="H42" i="9"/>
  <c r="I42" i="9"/>
  <c r="J42" i="9"/>
  <c r="K42" i="9"/>
  <c r="L42" i="9"/>
  <c r="M42" i="9"/>
  <c r="N42" i="9"/>
  <c r="O42" i="9"/>
  <c r="P42" i="9"/>
  <c r="Q42" i="9"/>
  <c r="E43" i="9"/>
  <c r="F43" i="9"/>
  <c r="G43" i="9"/>
  <c r="H43" i="9"/>
  <c r="I43" i="9"/>
  <c r="J43" i="9"/>
  <c r="K43" i="9"/>
  <c r="L43" i="9"/>
  <c r="M43" i="9"/>
  <c r="N43" i="9"/>
  <c r="O43" i="9"/>
  <c r="P43" i="9"/>
  <c r="Q43" i="9"/>
  <c r="E44" i="9"/>
  <c r="F44" i="9"/>
  <c r="G44" i="9"/>
  <c r="H44" i="9"/>
  <c r="I44" i="9"/>
  <c r="J44" i="9"/>
  <c r="K44" i="9"/>
  <c r="L44" i="9"/>
  <c r="M44" i="9"/>
  <c r="N44" i="9"/>
  <c r="O44" i="9"/>
  <c r="P44" i="9"/>
  <c r="Q44" i="9"/>
  <c r="E45" i="9"/>
  <c r="F45" i="9"/>
  <c r="G45" i="9"/>
  <c r="H45" i="9"/>
  <c r="I45" i="9"/>
  <c r="J45" i="9"/>
  <c r="K45" i="9"/>
  <c r="L45" i="9"/>
  <c r="M45" i="9"/>
  <c r="N45" i="9"/>
  <c r="O45" i="9"/>
  <c r="P45" i="9"/>
  <c r="Q45" i="9"/>
  <c r="E46" i="9"/>
  <c r="F46" i="9"/>
  <c r="G46" i="9"/>
  <c r="H46" i="9"/>
  <c r="I46" i="9"/>
  <c r="J46" i="9"/>
  <c r="K46" i="9"/>
  <c r="L46" i="9"/>
  <c r="M46" i="9"/>
  <c r="N46" i="9"/>
  <c r="O46" i="9"/>
  <c r="P46" i="9"/>
  <c r="Q46" i="9"/>
  <c r="E47" i="9"/>
  <c r="F47" i="9"/>
  <c r="G47" i="9"/>
  <c r="H47" i="9"/>
  <c r="I47" i="9"/>
  <c r="J47" i="9"/>
  <c r="K47" i="9"/>
  <c r="L47" i="9"/>
  <c r="M47" i="9"/>
  <c r="N47" i="9"/>
  <c r="O47" i="9"/>
  <c r="P47" i="9"/>
  <c r="Q47" i="9"/>
  <c r="E48" i="9"/>
  <c r="F48" i="9"/>
  <c r="G48" i="9"/>
  <c r="H48" i="9"/>
  <c r="I48" i="9"/>
  <c r="J48" i="9"/>
  <c r="K48" i="9"/>
  <c r="L48" i="9"/>
  <c r="M48" i="9"/>
  <c r="N48" i="9"/>
  <c r="O48" i="9"/>
  <c r="P48" i="9"/>
  <c r="Q48" i="9"/>
  <c r="A13" i="9"/>
  <c r="B13" i="9"/>
  <c r="A14" i="9"/>
  <c r="B14" i="9"/>
  <c r="A15" i="9"/>
  <c r="B15" i="9"/>
  <c r="A16" i="9"/>
  <c r="B16" i="9"/>
  <c r="B17" i="9"/>
  <c r="B18" i="9"/>
  <c r="B19" i="9"/>
  <c r="B20" i="9"/>
  <c r="B21" i="9"/>
  <c r="B22" i="9"/>
  <c r="B23" i="9"/>
  <c r="B26" i="9"/>
  <c r="B27" i="9"/>
  <c r="B28" i="9"/>
  <c r="B29" i="9"/>
  <c r="B30" i="9"/>
  <c r="B31" i="9"/>
  <c r="B32" i="9"/>
  <c r="B33" i="9"/>
  <c r="B34" i="9"/>
  <c r="B35" i="9"/>
  <c r="A38" i="9"/>
  <c r="B38" i="9"/>
  <c r="A39" i="9"/>
  <c r="B39" i="9"/>
  <c r="A40" i="9"/>
  <c r="B40" i="9"/>
  <c r="A41" i="9"/>
  <c r="B41" i="9"/>
  <c r="A42" i="9"/>
  <c r="B42" i="9"/>
  <c r="A43" i="9"/>
  <c r="B43" i="9"/>
  <c r="A44" i="9"/>
  <c r="B44" i="9"/>
  <c r="A45" i="9"/>
  <c r="B45" i="9"/>
  <c r="A46" i="9"/>
  <c r="B46" i="9"/>
  <c r="B47" i="9"/>
  <c r="B48" i="9"/>
  <c r="B49" i="9"/>
  <c r="B12" i="9"/>
  <c r="A12" i="9"/>
  <c r="B15" i="8"/>
  <c r="B16" i="8"/>
  <c r="B17" i="8"/>
  <c r="B18" i="8"/>
  <c r="B19" i="8"/>
  <c r="B20" i="8"/>
  <c r="B21" i="8"/>
  <c r="B22" i="8"/>
  <c r="B23" i="8"/>
  <c r="B24" i="8"/>
  <c r="B25" i="8"/>
  <c r="B26" i="8"/>
  <c r="B27" i="8"/>
  <c r="B28" i="8"/>
  <c r="B29" i="8"/>
  <c r="B30" i="8"/>
  <c r="B31" i="8"/>
  <c r="B32" i="8"/>
  <c r="B33" i="8"/>
  <c r="B34" i="8"/>
  <c r="B35" i="8"/>
  <c r="B14" i="8"/>
  <c r="AD38" i="3"/>
  <c r="AC38" i="3"/>
  <c r="AB38" i="3"/>
  <c r="AA38" i="3"/>
  <c r="Z38" i="3"/>
  <c r="Y38" i="3"/>
  <c r="X38" i="3"/>
  <c r="W38" i="3"/>
  <c r="V38" i="3"/>
  <c r="U38" i="3"/>
  <c r="T38" i="3"/>
  <c r="S38" i="3"/>
  <c r="R38" i="3"/>
  <c r="Q38" i="3"/>
  <c r="P38" i="3"/>
  <c r="O38" i="3"/>
  <c r="N38" i="3"/>
  <c r="M38" i="3"/>
  <c r="L38" i="3"/>
  <c r="K38" i="3"/>
  <c r="J38" i="3"/>
  <c r="I38" i="3"/>
  <c r="G38" i="3"/>
  <c r="H38" i="3"/>
  <c r="U55" i="23"/>
  <c r="T55" i="23"/>
  <c r="S55" i="23"/>
  <c r="R55" i="23"/>
  <c r="Q55" i="23"/>
  <c r="I33" i="2"/>
  <c r="I33" i="9"/>
  <c r="P55" i="23"/>
  <c r="I32" i="2" s="1"/>
  <c r="I32" i="9" s="1"/>
  <c r="O55" i="23"/>
  <c r="I31" i="2" s="1"/>
  <c r="I31" i="9" s="1"/>
  <c r="N55" i="23"/>
  <c r="I30" i="2"/>
  <c r="I30" i="9" s="1"/>
  <c r="M55" i="23"/>
  <c r="I29" i="2"/>
  <c r="I29" i="9"/>
  <c r="I55" i="23"/>
  <c r="F55" i="23"/>
  <c r="E55" i="23"/>
  <c r="D55" i="23"/>
  <c r="V54" i="23"/>
  <c r="V55" i="23"/>
  <c r="U55" i="24"/>
  <c r="T55" i="24"/>
  <c r="S55" i="24"/>
  <c r="R55" i="24"/>
  <c r="Q55" i="24"/>
  <c r="J33" i="2"/>
  <c r="J33" i="9"/>
  <c r="P55" i="24"/>
  <c r="J32" i="2"/>
  <c r="J32" i="9"/>
  <c r="O55" i="24"/>
  <c r="J31" i="2"/>
  <c r="J31" i="9" s="1"/>
  <c r="N55" i="24"/>
  <c r="J30" i="2" s="1"/>
  <c r="J30" i="9"/>
  <c r="M55" i="24"/>
  <c r="J29" i="2"/>
  <c r="J29" i="9"/>
  <c r="I55" i="24"/>
  <c r="F55" i="24"/>
  <c r="E55" i="24"/>
  <c r="D55" i="24"/>
  <c r="V54" i="24"/>
  <c r="V55" i="24"/>
  <c r="U55" i="25"/>
  <c r="T55" i="25"/>
  <c r="S55" i="25"/>
  <c r="R55" i="25"/>
  <c r="Q55" i="25"/>
  <c r="K33" i="2" s="1"/>
  <c r="K33" i="9" s="1"/>
  <c r="P55" i="25"/>
  <c r="K32" i="2"/>
  <c r="K32" i="9"/>
  <c r="O55" i="25"/>
  <c r="K31" i="2" s="1"/>
  <c r="K31" i="9" s="1"/>
  <c r="N55" i="25"/>
  <c r="K30" i="2"/>
  <c r="K30" i="9" s="1"/>
  <c r="M55" i="25"/>
  <c r="K29" i="2" s="1"/>
  <c r="K29" i="9" s="1"/>
  <c r="I55" i="25"/>
  <c r="F55" i="25"/>
  <c r="E55" i="25"/>
  <c r="D55" i="25"/>
  <c r="V54" i="25"/>
  <c r="V55" i="25" s="1"/>
  <c r="U55" i="26"/>
  <c r="T55" i="26"/>
  <c r="S55" i="26"/>
  <c r="R55" i="26"/>
  <c r="Q55" i="26"/>
  <c r="L33" i="2"/>
  <c r="L33" i="9"/>
  <c r="P55" i="26"/>
  <c r="L32" i="2" s="1"/>
  <c r="L32" i="9"/>
  <c r="O55" i="26"/>
  <c r="L31" i="2"/>
  <c r="L31" i="9"/>
  <c r="N55" i="26"/>
  <c r="L30" i="2"/>
  <c r="L30" i="9"/>
  <c r="M55" i="26"/>
  <c r="L29" i="2"/>
  <c r="L29" i="9" s="1"/>
  <c r="I55" i="26"/>
  <c r="F55" i="26"/>
  <c r="E55" i="26"/>
  <c r="D55" i="26"/>
  <c r="V54" i="26"/>
  <c r="V55" i="26"/>
  <c r="U55" i="27"/>
  <c r="T55" i="27"/>
  <c r="S55" i="27"/>
  <c r="R55" i="27"/>
  <c r="Q55" i="27"/>
  <c r="M33" i="2"/>
  <c r="M33" i="9" s="1"/>
  <c r="P55" i="27"/>
  <c r="M32" i="2" s="1"/>
  <c r="M32" i="9"/>
  <c r="O55" i="27"/>
  <c r="M31" i="2"/>
  <c r="M31" i="9"/>
  <c r="N55" i="27"/>
  <c r="M30" i="2"/>
  <c r="M30" i="9"/>
  <c r="M55" i="27"/>
  <c r="M29" i="2"/>
  <c r="I55" i="27"/>
  <c r="F55" i="27"/>
  <c r="E55" i="27"/>
  <c r="D55" i="27"/>
  <c r="V54" i="27"/>
  <c r="V55" i="27"/>
  <c r="U55" i="28"/>
  <c r="T55" i="28"/>
  <c r="S55" i="28"/>
  <c r="R55" i="28"/>
  <c r="Q55" i="28"/>
  <c r="N33" i="2"/>
  <c r="N33" i="9"/>
  <c r="P55" i="28"/>
  <c r="N32" i="2" s="1"/>
  <c r="N32" i="9"/>
  <c r="O55" i="28"/>
  <c r="N31" i="2" s="1"/>
  <c r="N31" i="9" s="1"/>
  <c r="N55" i="28"/>
  <c r="N30" i="2"/>
  <c r="N30" i="9"/>
  <c r="M55" i="28"/>
  <c r="N29" i="2"/>
  <c r="I55" i="28"/>
  <c r="F55" i="28"/>
  <c r="E55" i="28"/>
  <c r="D55" i="28"/>
  <c r="V54" i="28"/>
  <c r="V55" i="28" s="1"/>
  <c r="U55" i="29"/>
  <c r="T55" i="29"/>
  <c r="S55" i="29"/>
  <c r="R55" i="29"/>
  <c r="Q55" i="29"/>
  <c r="O33" i="2"/>
  <c r="O33" i="9"/>
  <c r="P55" i="29"/>
  <c r="O32" i="2" s="1"/>
  <c r="O32" i="9" s="1"/>
  <c r="O55" i="29"/>
  <c r="O31" i="2"/>
  <c r="O31" i="9"/>
  <c r="N55" i="29"/>
  <c r="O30" i="2"/>
  <c r="O30" i="9"/>
  <c r="M55" i="29"/>
  <c r="O29" i="2"/>
  <c r="I55" i="29"/>
  <c r="F55" i="29"/>
  <c r="E55" i="29"/>
  <c r="D55" i="29"/>
  <c r="V54" i="29"/>
  <c r="V55" i="29"/>
  <c r="U55" i="30"/>
  <c r="T55" i="30"/>
  <c r="S55" i="30"/>
  <c r="R55" i="30"/>
  <c r="Q55" i="30"/>
  <c r="P33" i="2"/>
  <c r="P33" i="9"/>
  <c r="P55" i="30"/>
  <c r="P32" i="2" s="1"/>
  <c r="P32" i="9"/>
  <c r="O55" i="30"/>
  <c r="P31" i="2"/>
  <c r="P31" i="9"/>
  <c r="N55" i="30"/>
  <c r="P30" i="2" s="1"/>
  <c r="P30" i="9" s="1"/>
  <c r="M55" i="30"/>
  <c r="P29" i="2"/>
  <c r="P29" i="9" s="1"/>
  <c r="I55" i="30"/>
  <c r="F55" i="30"/>
  <c r="E55" i="30"/>
  <c r="D55" i="30"/>
  <c r="V54" i="30"/>
  <c r="V55" i="30"/>
  <c r="U55" i="22"/>
  <c r="T55" i="22"/>
  <c r="S55" i="22"/>
  <c r="R55" i="22"/>
  <c r="Q55" i="22"/>
  <c r="H33" i="2"/>
  <c r="H33" i="9"/>
  <c r="P55" i="22"/>
  <c r="H32" i="2" s="1"/>
  <c r="H32" i="9"/>
  <c r="O55" i="22"/>
  <c r="H31" i="2" s="1"/>
  <c r="H31" i="9"/>
  <c r="N55" i="22"/>
  <c r="H30" i="2"/>
  <c r="H30" i="9"/>
  <c r="M55" i="22"/>
  <c r="H29" i="2"/>
  <c r="H29" i="9"/>
  <c r="I55" i="22"/>
  <c r="F55" i="22"/>
  <c r="E55" i="22"/>
  <c r="D55" i="22"/>
  <c r="V54" i="22"/>
  <c r="V55" i="22"/>
  <c r="U55" i="21"/>
  <c r="T55" i="21"/>
  <c r="S55" i="21"/>
  <c r="R55" i="21"/>
  <c r="Q55" i="21"/>
  <c r="G33" i="2"/>
  <c r="G33" i="9"/>
  <c r="P55" i="21"/>
  <c r="G32" i="2"/>
  <c r="G32" i="9"/>
  <c r="O55" i="21"/>
  <c r="G31" i="2"/>
  <c r="G31" i="9"/>
  <c r="N55" i="21"/>
  <c r="G30" i="2"/>
  <c r="G30" i="9" s="1"/>
  <c r="M55" i="21"/>
  <c r="G29" i="2"/>
  <c r="G29" i="9"/>
  <c r="I55" i="21"/>
  <c r="F55" i="21"/>
  <c r="E55" i="21"/>
  <c r="D55" i="21"/>
  <c r="V54" i="21"/>
  <c r="V55" i="21"/>
  <c r="U55" i="17"/>
  <c r="T55" i="17"/>
  <c r="S55" i="17"/>
  <c r="R55" i="17"/>
  <c r="Q55" i="17"/>
  <c r="F33" i="2"/>
  <c r="F33" i="9" s="1"/>
  <c r="P55" i="17"/>
  <c r="F32" i="2"/>
  <c r="F32" i="9" s="1"/>
  <c r="O55" i="17"/>
  <c r="F31" i="2" s="1"/>
  <c r="F31" i="9"/>
  <c r="N55" i="17"/>
  <c r="F30" i="2"/>
  <c r="F30" i="9" s="1"/>
  <c r="M55" i="17"/>
  <c r="F29" i="2"/>
  <c r="I55" i="17"/>
  <c r="F55" i="17"/>
  <c r="E55" i="17"/>
  <c r="D55" i="17"/>
  <c r="V54" i="17"/>
  <c r="V55" i="17" s="1"/>
  <c r="M55" i="14"/>
  <c r="E29" i="2" s="1"/>
  <c r="F55" i="14"/>
  <c r="U55" i="14"/>
  <c r="T55" i="14"/>
  <c r="S55" i="14"/>
  <c r="R55" i="14"/>
  <c r="Q55" i="14"/>
  <c r="E33" i="2" s="1"/>
  <c r="P55" i="14"/>
  <c r="E32" i="2" s="1"/>
  <c r="O55" i="14"/>
  <c r="E31" i="2" s="1"/>
  <c r="N55" i="14"/>
  <c r="E30" i="2" s="1"/>
  <c r="I55" i="14"/>
  <c r="E55" i="14"/>
  <c r="D55" i="14"/>
  <c r="AM54" i="14"/>
  <c r="AM55" i="14"/>
  <c r="AL54" i="14"/>
  <c r="AL54" i="17" s="1"/>
  <c r="AL55" i="17" s="1"/>
  <c r="AL55" i="14"/>
  <c r="AK54" i="14"/>
  <c r="AK55" i="14"/>
  <c r="AJ54" i="14"/>
  <c r="AJ55" i="14"/>
  <c r="AI54" i="14"/>
  <c r="AI54" i="17" s="1"/>
  <c r="AI55" i="14"/>
  <c r="AH54" i="14"/>
  <c r="AH55" i="14" s="1"/>
  <c r="AG54" i="14"/>
  <c r="AF54" i="14"/>
  <c r="AF55" i="14" s="1"/>
  <c r="X54" i="14"/>
  <c r="X54" i="17" s="1"/>
  <c r="W54" i="14"/>
  <c r="V54" i="14"/>
  <c r="V55" i="14" s="1"/>
  <c r="M48" i="26"/>
  <c r="AC17" i="3"/>
  <c r="AA17" i="3"/>
  <c r="Y17" i="3"/>
  <c r="W17" i="3"/>
  <c r="U17" i="3"/>
  <c r="S17" i="3"/>
  <c r="Q17" i="3"/>
  <c r="O17" i="3"/>
  <c r="M17" i="3"/>
  <c r="K17" i="3"/>
  <c r="I17" i="3"/>
  <c r="G17" i="3"/>
  <c r="V8" i="3"/>
  <c r="AD8" i="3"/>
  <c r="R48" i="1" s="1"/>
  <c r="R47" i="8" s="1"/>
  <c r="AB8" i="3"/>
  <c r="Z8" i="3"/>
  <c r="O48" i="1" s="1"/>
  <c r="O47" i="8" s="1"/>
  <c r="X8" i="3"/>
  <c r="M48" i="1" s="1"/>
  <c r="M47" i="8" s="1"/>
  <c r="T8" i="3"/>
  <c r="R8" i="3"/>
  <c r="P8" i="3"/>
  <c r="N8" i="3"/>
  <c r="L8" i="3"/>
  <c r="J8" i="3"/>
  <c r="H8" i="3"/>
  <c r="Q55" i="2"/>
  <c r="AD12" i="3"/>
  <c r="AC12" i="3"/>
  <c r="AD11" i="3"/>
  <c r="AC11" i="3"/>
  <c r="AD10" i="3"/>
  <c r="AC10" i="3"/>
  <c r="AD9" i="3"/>
  <c r="AC9" i="3"/>
  <c r="AC8" i="3"/>
  <c r="AD36" i="3"/>
  <c r="AC36" i="3"/>
  <c r="AD34" i="3"/>
  <c r="AC34" i="3"/>
  <c r="AD33" i="3"/>
  <c r="AC33" i="3"/>
  <c r="AD32" i="3"/>
  <c r="AC32" i="3"/>
  <c r="AD30" i="3"/>
  <c r="AD52" i="3" s="1"/>
  <c r="AC30" i="3"/>
  <c r="AD29" i="3"/>
  <c r="AC29" i="3"/>
  <c r="AD28" i="3"/>
  <c r="AC28" i="3"/>
  <c r="AD27" i="3"/>
  <c r="AC27" i="3"/>
  <c r="AD26" i="3"/>
  <c r="AC26" i="3"/>
  <c r="AD25" i="3"/>
  <c r="AC25" i="3"/>
  <c r="AD24" i="3"/>
  <c r="AC24" i="3"/>
  <c r="AD23" i="3"/>
  <c r="AC23" i="3"/>
  <c r="AD22" i="3"/>
  <c r="AC22" i="3"/>
  <c r="AD21" i="3"/>
  <c r="AD48" i="3" s="1"/>
  <c r="AC21" i="3"/>
  <c r="AD20" i="3"/>
  <c r="AC20" i="3"/>
  <c r="AD19" i="3"/>
  <c r="AC19" i="3"/>
  <c r="AD18" i="3"/>
  <c r="AC18" i="3"/>
  <c r="AD17" i="3"/>
  <c r="AD16" i="3"/>
  <c r="AC16" i="3"/>
  <c r="AD15" i="3"/>
  <c r="AC15" i="3"/>
  <c r="AD14" i="3"/>
  <c r="AC14" i="3"/>
  <c r="AD13" i="3"/>
  <c r="AC13" i="3"/>
  <c r="AB36" i="3"/>
  <c r="AA36" i="3"/>
  <c r="AB34" i="3"/>
  <c r="AA34" i="3"/>
  <c r="AB33" i="3"/>
  <c r="AA33" i="3"/>
  <c r="AB32" i="3"/>
  <c r="AA32" i="3"/>
  <c r="AB30" i="3"/>
  <c r="AB52" i="3" s="1"/>
  <c r="AA30" i="3"/>
  <c r="AA52" i="3" s="1"/>
  <c r="AB29" i="3"/>
  <c r="AA29" i="3"/>
  <c r="AA51" i="3" s="1"/>
  <c r="AB28" i="3"/>
  <c r="AA28" i="3"/>
  <c r="AB27" i="3"/>
  <c r="AA27" i="3"/>
  <c r="AB26" i="3"/>
  <c r="AA26" i="3"/>
  <c r="AB25" i="3"/>
  <c r="AA25" i="3"/>
  <c r="AB24" i="3"/>
  <c r="AA24" i="3"/>
  <c r="AB23" i="3"/>
  <c r="AA23" i="3"/>
  <c r="AB22" i="3"/>
  <c r="AA22" i="3"/>
  <c r="AB21" i="3"/>
  <c r="AA21" i="3"/>
  <c r="AB20" i="3"/>
  <c r="AA20" i="3"/>
  <c r="AB19" i="3"/>
  <c r="AA19" i="3"/>
  <c r="AB18" i="3"/>
  <c r="AA18" i="3"/>
  <c r="AB17" i="3"/>
  <c r="AB16" i="3"/>
  <c r="AA16" i="3"/>
  <c r="AB15" i="3"/>
  <c r="AA15" i="3"/>
  <c r="AB14" i="3"/>
  <c r="AA14" i="3"/>
  <c r="AB13" i="3"/>
  <c r="AA13" i="3"/>
  <c r="AB12" i="3"/>
  <c r="AA12" i="3"/>
  <c r="AB11" i="3"/>
  <c r="AA11" i="3"/>
  <c r="AB10" i="3"/>
  <c r="AA10" i="3"/>
  <c r="AB9" i="3"/>
  <c r="AB45" i="3" s="1"/>
  <c r="AA9" i="3"/>
  <c r="AA8" i="3"/>
  <c r="Z36" i="3"/>
  <c r="Y36" i="3"/>
  <c r="Z34" i="3"/>
  <c r="Y34" i="3"/>
  <c r="Z33" i="3"/>
  <c r="Y33" i="3"/>
  <c r="Z32" i="3"/>
  <c r="Y32" i="3"/>
  <c r="Z30" i="3"/>
  <c r="Z52" i="3" s="1"/>
  <c r="Y30" i="3"/>
  <c r="Y52" i="3" s="1"/>
  <c r="Z29" i="3"/>
  <c r="Y29" i="3"/>
  <c r="Y51" i="3" s="1"/>
  <c r="Z28" i="3"/>
  <c r="Y28" i="3"/>
  <c r="Z27" i="3"/>
  <c r="Y27" i="3"/>
  <c r="Z26" i="3"/>
  <c r="Y26" i="3"/>
  <c r="Z25" i="3"/>
  <c r="Y25" i="3"/>
  <c r="Z24" i="3"/>
  <c r="Y24" i="3"/>
  <c r="Z23" i="3"/>
  <c r="Y23" i="3"/>
  <c r="Z22" i="3"/>
  <c r="Y22" i="3"/>
  <c r="Y49" i="3" s="1"/>
  <c r="Z21" i="3"/>
  <c r="Z48" i="3" s="1"/>
  <c r="Y21" i="3"/>
  <c r="Z20" i="3"/>
  <c r="Y20" i="3"/>
  <c r="Z19" i="3"/>
  <c r="Y19" i="3"/>
  <c r="Z18" i="3"/>
  <c r="Y18" i="3"/>
  <c r="Z17" i="3"/>
  <c r="Z16" i="3"/>
  <c r="Y16" i="3"/>
  <c r="Z15" i="3"/>
  <c r="Y15" i="3"/>
  <c r="Z14" i="3"/>
  <c r="Y14" i="3"/>
  <c r="Z13" i="3"/>
  <c r="Y13" i="3"/>
  <c r="Z12" i="3"/>
  <c r="Y12" i="3"/>
  <c r="Z11" i="3"/>
  <c r="Y11" i="3"/>
  <c r="Z10" i="3"/>
  <c r="Z46" i="3" s="1"/>
  <c r="Y10" i="3"/>
  <c r="Z9" i="3"/>
  <c r="Y9" i="3"/>
  <c r="Y45" i="3" s="1"/>
  <c r="Y8" i="3"/>
  <c r="Y44" i="3" s="1"/>
  <c r="X36" i="3"/>
  <c r="W36" i="3"/>
  <c r="X34" i="3"/>
  <c r="W34" i="3"/>
  <c r="X33" i="3"/>
  <c r="W33" i="3"/>
  <c r="X32" i="3"/>
  <c r="W32" i="3"/>
  <c r="W54" i="3" s="1"/>
  <c r="X30" i="3"/>
  <c r="W30" i="3"/>
  <c r="W52" i="3" s="1"/>
  <c r="X29" i="3"/>
  <c r="X51" i="3" s="1"/>
  <c r="W29" i="3"/>
  <c r="X28" i="3"/>
  <c r="W28" i="3"/>
  <c r="W50" i="3" s="1"/>
  <c r="X27" i="3"/>
  <c r="W27" i="3"/>
  <c r="X26" i="3"/>
  <c r="W26" i="3"/>
  <c r="X25" i="3"/>
  <c r="W25" i="3"/>
  <c r="X24" i="3"/>
  <c r="W24" i="3"/>
  <c r="X23" i="3"/>
  <c r="W23" i="3"/>
  <c r="X22" i="3"/>
  <c r="W22" i="3"/>
  <c r="X21" i="3"/>
  <c r="W21" i="3"/>
  <c r="X20" i="3"/>
  <c r="W20" i="3"/>
  <c r="X19" i="3"/>
  <c r="W19" i="3"/>
  <c r="X18" i="3"/>
  <c r="W18" i="3"/>
  <c r="X17" i="3"/>
  <c r="X16" i="3"/>
  <c r="W16" i="3"/>
  <c r="X15" i="3"/>
  <c r="W15" i="3"/>
  <c r="X14" i="3"/>
  <c r="W14" i="3"/>
  <c r="X13" i="3"/>
  <c r="W13" i="3"/>
  <c r="X12" i="3"/>
  <c r="W12" i="3"/>
  <c r="X11" i="3"/>
  <c r="W11" i="3"/>
  <c r="X10" i="3"/>
  <c r="X46" i="3" s="1"/>
  <c r="W10" i="3"/>
  <c r="X9" i="3"/>
  <c r="X45" i="3" s="1"/>
  <c r="W9" i="3"/>
  <c r="W8" i="3"/>
  <c r="L48" i="1" s="1"/>
  <c r="L47" i="8" s="1"/>
  <c r="V36" i="3"/>
  <c r="U36" i="3"/>
  <c r="V34" i="3"/>
  <c r="U34" i="3"/>
  <c r="V33" i="3"/>
  <c r="U33" i="3"/>
  <c r="V32" i="3"/>
  <c r="V54" i="3" s="1"/>
  <c r="U32" i="3"/>
  <c r="U54" i="3" s="1"/>
  <c r="V30" i="3"/>
  <c r="V52" i="3" s="1"/>
  <c r="U30" i="3"/>
  <c r="U52" i="3" s="1"/>
  <c r="V29" i="3"/>
  <c r="U29" i="3"/>
  <c r="V28" i="3"/>
  <c r="V50" i="3" s="1"/>
  <c r="U28" i="3"/>
  <c r="V27" i="3"/>
  <c r="U27" i="3"/>
  <c r="V26" i="3"/>
  <c r="U26" i="3"/>
  <c r="V25" i="3"/>
  <c r="U25" i="3"/>
  <c r="V24" i="3"/>
  <c r="U24" i="3"/>
  <c r="V23" i="3"/>
  <c r="U23" i="3"/>
  <c r="V22" i="3"/>
  <c r="U22" i="3"/>
  <c r="U49" i="3" s="1"/>
  <c r="V21" i="3"/>
  <c r="U21" i="3"/>
  <c r="V20" i="3"/>
  <c r="U20" i="3"/>
  <c r="V19" i="3"/>
  <c r="U19" i="3"/>
  <c r="V18" i="3"/>
  <c r="U18" i="3"/>
  <c r="V17" i="3"/>
  <c r="V16" i="3"/>
  <c r="U16" i="3"/>
  <c r="V15" i="3"/>
  <c r="U15" i="3"/>
  <c r="V14" i="3"/>
  <c r="U14" i="3"/>
  <c r="V13" i="3"/>
  <c r="U13" i="3"/>
  <c r="V12" i="3"/>
  <c r="U12" i="3"/>
  <c r="V11" i="3"/>
  <c r="U11" i="3"/>
  <c r="V10" i="3"/>
  <c r="V46" i="3" s="1"/>
  <c r="U10" i="3"/>
  <c r="V9" i="3"/>
  <c r="U9" i="3"/>
  <c r="U8" i="3"/>
  <c r="T36" i="3"/>
  <c r="S36" i="3"/>
  <c r="T34" i="3"/>
  <c r="S34" i="3"/>
  <c r="T33" i="3"/>
  <c r="S33" i="3"/>
  <c r="T32" i="3"/>
  <c r="S32" i="3"/>
  <c r="T30" i="3"/>
  <c r="S30" i="3"/>
  <c r="T29" i="3"/>
  <c r="T51" i="3" s="1"/>
  <c r="S29" i="3"/>
  <c r="S51" i="3" s="1"/>
  <c r="T28" i="3"/>
  <c r="S28" i="3"/>
  <c r="S50" i="3" s="1"/>
  <c r="T27" i="3"/>
  <c r="S27" i="3"/>
  <c r="T26" i="3"/>
  <c r="S26" i="3"/>
  <c r="T25" i="3"/>
  <c r="S25" i="3"/>
  <c r="T24" i="3"/>
  <c r="S24" i="3"/>
  <c r="T23" i="3"/>
  <c r="S23" i="3"/>
  <c r="T22" i="3"/>
  <c r="S22" i="3"/>
  <c r="S49" i="3" s="1"/>
  <c r="T21" i="3"/>
  <c r="T48" i="3" s="1"/>
  <c r="S21" i="3"/>
  <c r="T20" i="3"/>
  <c r="S20" i="3"/>
  <c r="T19" i="3"/>
  <c r="S19" i="3"/>
  <c r="T18" i="3"/>
  <c r="S18" i="3"/>
  <c r="T17" i="3"/>
  <c r="T16" i="3"/>
  <c r="S16" i="3"/>
  <c r="T15" i="3"/>
  <c r="S15" i="3"/>
  <c r="T14" i="3"/>
  <c r="S14" i="3"/>
  <c r="T13" i="3"/>
  <c r="S13" i="3"/>
  <c r="T12" i="3"/>
  <c r="S12" i="3"/>
  <c r="T11" i="3"/>
  <c r="T47" i="3" s="1"/>
  <c r="S11" i="3"/>
  <c r="T10" i="3"/>
  <c r="T46" i="3" s="1"/>
  <c r="S10" i="3"/>
  <c r="T9" i="3"/>
  <c r="S9" i="3"/>
  <c r="S45" i="3" s="1"/>
  <c r="S8" i="3"/>
  <c r="R36" i="3"/>
  <c r="Q36" i="3"/>
  <c r="R34" i="3"/>
  <c r="Q34" i="3"/>
  <c r="R33" i="3"/>
  <c r="Q33" i="3"/>
  <c r="R32" i="3"/>
  <c r="Q32" i="3"/>
  <c r="R30" i="3"/>
  <c r="Q30" i="3"/>
  <c r="R29" i="3"/>
  <c r="Q29" i="3"/>
  <c r="R28" i="3"/>
  <c r="Q28" i="3"/>
  <c r="R27" i="3"/>
  <c r="Q27" i="3"/>
  <c r="R26" i="3"/>
  <c r="Q26" i="3"/>
  <c r="R25" i="3"/>
  <c r="Q25" i="3"/>
  <c r="R24" i="3"/>
  <c r="Q24" i="3"/>
  <c r="R23" i="3"/>
  <c r="Q23" i="3"/>
  <c r="R22" i="3"/>
  <c r="Q22" i="3"/>
  <c r="R21" i="3"/>
  <c r="Q21" i="3"/>
  <c r="R20" i="3"/>
  <c r="Q20" i="3"/>
  <c r="R19" i="3"/>
  <c r="Q19" i="3"/>
  <c r="R18" i="3"/>
  <c r="Q18" i="3"/>
  <c r="R17" i="3"/>
  <c r="R16" i="3"/>
  <c r="Q16" i="3"/>
  <c r="R15" i="3"/>
  <c r="Q15" i="3"/>
  <c r="R14" i="3"/>
  <c r="Q14" i="3"/>
  <c r="R13" i="3"/>
  <c r="Q13" i="3"/>
  <c r="R12" i="3"/>
  <c r="Q12" i="3"/>
  <c r="R11" i="3"/>
  <c r="Q11" i="3"/>
  <c r="R10" i="3"/>
  <c r="Q10" i="3"/>
  <c r="R9" i="3"/>
  <c r="Q9" i="3"/>
  <c r="Q8" i="3"/>
  <c r="P36" i="3"/>
  <c r="O36" i="3"/>
  <c r="P34" i="3"/>
  <c r="O34" i="3"/>
  <c r="P33" i="3"/>
  <c r="O33" i="3"/>
  <c r="P32" i="3"/>
  <c r="O32" i="3"/>
  <c r="P30" i="3"/>
  <c r="O30" i="3"/>
  <c r="P29" i="3"/>
  <c r="O29" i="3"/>
  <c r="P28" i="3"/>
  <c r="O28" i="3"/>
  <c r="P27" i="3"/>
  <c r="O27" i="3"/>
  <c r="P26" i="3"/>
  <c r="O26" i="3"/>
  <c r="P25" i="3"/>
  <c r="O25" i="3"/>
  <c r="P24" i="3"/>
  <c r="O24" i="3"/>
  <c r="P23" i="3"/>
  <c r="O23" i="3"/>
  <c r="P22" i="3"/>
  <c r="O22" i="3"/>
  <c r="P21" i="3"/>
  <c r="O21" i="3"/>
  <c r="P20" i="3"/>
  <c r="O20" i="3"/>
  <c r="P19" i="3"/>
  <c r="O19" i="3"/>
  <c r="P18" i="3"/>
  <c r="O18" i="3"/>
  <c r="P17" i="3"/>
  <c r="P16" i="3"/>
  <c r="O16" i="3"/>
  <c r="P15" i="3"/>
  <c r="O15" i="3"/>
  <c r="P14" i="3"/>
  <c r="O14" i="3"/>
  <c r="P13" i="3"/>
  <c r="O13" i="3"/>
  <c r="P12" i="3"/>
  <c r="O12" i="3"/>
  <c r="P11" i="3"/>
  <c r="O11" i="3"/>
  <c r="P10" i="3"/>
  <c r="O10" i="3"/>
  <c r="P9" i="3"/>
  <c r="O9" i="3"/>
  <c r="O8" i="3"/>
  <c r="N36" i="3"/>
  <c r="M36" i="3"/>
  <c r="N34" i="3"/>
  <c r="M34" i="3"/>
  <c r="N33" i="3"/>
  <c r="M33" i="3"/>
  <c r="N32" i="3"/>
  <c r="M32" i="3"/>
  <c r="N30" i="3"/>
  <c r="M30" i="3"/>
  <c r="N29" i="3"/>
  <c r="M29" i="3"/>
  <c r="N28" i="3"/>
  <c r="M28" i="3"/>
  <c r="N27" i="3"/>
  <c r="M27" i="3"/>
  <c r="N26" i="3"/>
  <c r="M26" i="3"/>
  <c r="N25" i="3"/>
  <c r="M25" i="3"/>
  <c r="N24" i="3"/>
  <c r="M24" i="3"/>
  <c r="N23" i="3"/>
  <c r="M23" i="3"/>
  <c r="N22" i="3"/>
  <c r="M22" i="3"/>
  <c r="N21" i="3"/>
  <c r="AH21" i="3" s="1"/>
  <c r="M21" i="3"/>
  <c r="N20" i="3"/>
  <c r="M20" i="3"/>
  <c r="N19" i="3"/>
  <c r="M19" i="3"/>
  <c r="N18" i="3"/>
  <c r="M18" i="3"/>
  <c r="N17" i="3"/>
  <c r="N16" i="3"/>
  <c r="M16" i="3"/>
  <c r="N15" i="3"/>
  <c r="M15" i="3"/>
  <c r="N14" i="3"/>
  <c r="M14" i="3"/>
  <c r="N13" i="3"/>
  <c r="M13" i="3"/>
  <c r="N12" i="3"/>
  <c r="M12" i="3"/>
  <c r="N11" i="3"/>
  <c r="M11" i="3"/>
  <c r="N10" i="3"/>
  <c r="M10" i="3"/>
  <c r="N9" i="3"/>
  <c r="M9" i="3"/>
  <c r="M8" i="3"/>
  <c r="L36" i="3"/>
  <c r="K36" i="3"/>
  <c r="L34" i="3"/>
  <c r="K34" i="3"/>
  <c r="L33" i="3"/>
  <c r="K33" i="3"/>
  <c r="L32" i="3"/>
  <c r="K32" i="3"/>
  <c r="L30" i="3"/>
  <c r="K30" i="3"/>
  <c r="L29" i="3"/>
  <c r="K29" i="3"/>
  <c r="L28" i="3"/>
  <c r="K28" i="3"/>
  <c r="L27" i="3"/>
  <c r="K27" i="3"/>
  <c r="L26" i="3"/>
  <c r="K26" i="3"/>
  <c r="L25" i="3"/>
  <c r="K25" i="3"/>
  <c r="L24" i="3"/>
  <c r="K24" i="3"/>
  <c r="L23" i="3"/>
  <c r="K23" i="3"/>
  <c r="L22" i="3"/>
  <c r="K22" i="3"/>
  <c r="L21" i="3"/>
  <c r="K21" i="3"/>
  <c r="L20" i="3"/>
  <c r="K20" i="3"/>
  <c r="L19" i="3"/>
  <c r="K19" i="3"/>
  <c r="L18" i="3"/>
  <c r="K18" i="3"/>
  <c r="L17" i="3"/>
  <c r="L16" i="3"/>
  <c r="K16" i="3"/>
  <c r="L15" i="3"/>
  <c r="AH15" i="3" s="1"/>
  <c r="K15" i="3"/>
  <c r="L14" i="3"/>
  <c r="K14" i="3"/>
  <c r="L13" i="3"/>
  <c r="K13" i="3"/>
  <c r="L12" i="3"/>
  <c r="K12" i="3"/>
  <c r="L11" i="3"/>
  <c r="K11" i="3"/>
  <c r="L10" i="3"/>
  <c r="K10" i="3"/>
  <c r="L9" i="3"/>
  <c r="K9" i="3"/>
  <c r="K8" i="3"/>
  <c r="J36" i="3"/>
  <c r="I36" i="3"/>
  <c r="J34" i="3"/>
  <c r="I34" i="3"/>
  <c r="J33" i="3"/>
  <c r="I33" i="3"/>
  <c r="J32" i="3"/>
  <c r="I32" i="3"/>
  <c r="J30" i="3"/>
  <c r="I30" i="3"/>
  <c r="J29" i="3"/>
  <c r="I29" i="3"/>
  <c r="J28" i="3"/>
  <c r="AH28" i="3" s="1"/>
  <c r="I28" i="3"/>
  <c r="J27" i="3"/>
  <c r="I27" i="3"/>
  <c r="J26" i="3"/>
  <c r="I26" i="3"/>
  <c r="J25" i="3"/>
  <c r="I25" i="3"/>
  <c r="J24" i="3"/>
  <c r="I24" i="3"/>
  <c r="J23" i="3"/>
  <c r="I23" i="3"/>
  <c r="J22" i="3"/>
  <c r="I22" i="3"/>
  <c r="J21" i="3"/>
  <c r="I21" i="3"/>
  <c r="J20" i="3"/>
  <c r="I20" i="3"/>
  <c r="J19" i="3"/>
  <c r="I19" i="3"/>
  <c r="J18" i="3"/>
  <c r="I18" i="3"/>
  <c r="J17" i="3"/>
  <c r="J16" i="3"/>
  <c r="I16" i="3"/>
  <c r="J15" i="3"/>
  <c r="I15" i="3"/>
  <c r="J14" i="3"/>
  <c r="I14" i="3"/>
  <c r="J13" i="3"/>
  <c r="I13" i="3"/>
  <c r="J12" i="3"/>
  <c r="I12" i="3"/>
  <c r="J11" i="3"/>
  <c r="I11" i="3"/>
  <c r="J10" i="3"/>
  <c r="I10" i="3"/>
  <c r="J9" i="3"/>
  <c r="I9" i="3"/>
  <c r="I8" i="3"/>
  <c r="H16" i="3"/>
  <c r="H36" i="3"/>
  <c r="AH36" i="3" s="1"/>
  <c r="H34" i="3"/>
  <c r="AH34" i="3"/>
  <c r="H33" i="3"/>
  <c r="H32" i="3"/>
  <c r="G36" i="3"/>
  <c r="G34" i="3"/>
  <c r="G33" i="3"/>
  <c r="G32" i="3"/>
  <c r="G54" i="3" s="1"/>
  <c r="H30" i="3"/>
  <c r="H29" i="3"/>
  <c r="H27" i="3"/>
  <c r="G30" i="3"/>
  <c r="G29" i="3"/>
  <c r="G28" i="3"/>
  <c r="G50" i="3" s="1"/>
  <c r="H28" i="3"/>
  <c r="G27" i="3"/>
  <c r="AG27" i="3" s="1"/>
  <c r="H26" i="3"/>
  <c r="G26" i="3"/>
  <c r="H25" i="3"/>
  <c r="G25" i="3"/>
  <c r="H24" i="3"/>
  <c r="G24" i="3"/>
  <c r="H23" i="3"/>
  <c r="G23" i="3"/>
  <c r="H22" i="3"/>
  <c r="G22" i="3"/>
  <c r="H21" i="3"/>
  <c r="G21" i="3"/>
  <c r="H20" i="3"/>
  <c r="G20" i="3"/>
  <c r="H19" i="3"/>
  <c r="G19" i="3"/>
  <c r="H18" i="3"/>
  <c r="G18" i="3"/>
  <c r="H17" i="3"/>
  <c r="G16" i="3"/>
  <c r="AG16" i="3" s="1"/>
  <c r="H15" i="3"/>
  <c r="G15" i="3"/>
  <c r="H14" i="3"/>
  <c r="G14" i="3"/>
  <c r="H13" i="3"/>
  <c r="G13" i="3"/>
  <c r="H12" i="3"/>
  <c r="H40" i="3" s="1"/>
  <c r="G12" i="3"/>
  <c r="H11" i="3"/>
  <c r="G11" i="3"/>
  <c r="AJ39" i="24"/>
  <c r="AJ39" i="25" s="1"/>
  <c r="AJ39" i="26" s="1"/>
  <c r="AJ39" i="27" s="1"/>
  <c r="AJ39" i="28" s="1"/>
  <c r="AJ39" i="29" s="1"/>
  <c r="AJ39" i="30" s="1"/>
  <c r="AI40" i="22"/>
  <c r="AI40" i="23" s="1"/>
  <c r="AI40" i="24" s="1"/>
  <c r="AI40" i="25" s="1"/>
  <c r="AI40" i="26" s="1"/>
  <c r="AI40" i="27" s="1"/>
  <c r="AI40" i="28" s="1"/>
  <c r="AI40" i="29" s="1"/>
  <c r="AI40" i="30" s="1"/>
  <c r="AL30" i="22"/>
  <c r="AL30" i="23" s="1"/>
  <c r="AL30" i="24" s="1"/>
  <c r="AL30" i="25" s="1"/>
  <c r="AL30" i="26" s="1"/>
  <c r="AL30" i="27" s="1"/>
  <c r="AL30" i="28" s="1"/>
  <c r="AL30" i="29" s="1"/>
  <c r="AL30" i="30" s="1"/>
  <c r="AK30" i="22"/>
  <c r="AK30" i="23" s="1"/>
  <c r="AK30" i="24" s="1"/>
  <c r="AK30" i="25" s="1"/>
  <c r="AK30" i="26" s="1"/>
  <c r="AK30" i="27" s="1"/>
  <c r="AK30" i="28" s="1"/>
  <c r="AK30" i="29" s="1"/>
  <c r="AK30" i="30" s="1"/>
  <c r="T48" i="30"/>
  <c r="S48" i="30"/>
  <c r="R48" i="30"/>
  <c r="Q48" i="30"/>
  <c r="P34" i="2" s="1"/>
  <c r="P34" i="9" s="1"/>
  <c r="P48" i="30"/>
  <c r="O48" i="30"/>
  <c r="N48" i="30"/>
  <c r="M48" i="30"/>
  <c r="I48" i="30"/>
  <c r="P20" i="2"/>
  <c r="P20" i="9" s="1"/>
  <c r="E48" i="30"/>
  <c r="D48" i="30"/>
  <c r="Z47" i="30"/>
  <c r="Z48" i="30"/>
  <c r="Y47" i="30"/>
  <c r="Y48" i="30" s="1"/>
  <c r="X47" i="30"/>
  <c r="X48" i="30"/>
  <c r="U47" i="30"/>
  <c r="U48" i="30" s="1"/>
  <c r="T41" i="30"/>
  <c r="S41" i="30"/>
  <c r="R41" i="30"/>
  <c r="Q41" i="30"/>
  <c r="P41" i="30"/>
  <c r="O41" i="30"/>
  <c r="N41" i="30"/>
  <c r="L41" i="30"/>
  <c r="P23" i="2"/>
  <c r="P23" i="9" s="1"/>
  <c r="K41" i="30"/>
  <c r="P22" i="2" s="1"/>
  <c r="P22" i="9" s="1"/>
  <c r="H41" i="30"/>
  <c r="P19" i="2"/>
  <c r="P19" i="9"/>
  <c r="G41" i="30"/>
  <c r="P18" i="2"/>
  <c r="P18" i="9"/>
  <c r="E41" i="30"/>
  <c r="D41" i="30"/>
  <c r="U40" i="30"/>
  <c r="U39" i="30"/>
  <c r="U38" i="30"/>
  <c r="T32" i="30"/>
  <c r="S32" i="30"/>
  <c r="R32" i="30"/>
  <c r="Q32" i="30"/>
  <c r="P32" i="30"/>
  <c r="P27" i="2" s="1"/>
  <c r="O32" i="30"/>
  <c r="P26" i="2" s="1"/>
  <c r="P26" i="9" s="1"/>
  <c r="N32" i="30"/>
  <c r="P25" i="2" s="1"/>
  <c r="P25" i="9" s="1"/>
  <c r="J32" i="30"/>
  <c r="P21" i="2"/>
  <c r="P21" i="9" s="1"/>
  <c r="F32" i="30"/>
  <c r="P17" i="2" s="1"/>
  <c r="P17" i="9" s="1"/>
  <c r="E32" i="30"/>
  <c r="D32" i="30"/>
  <c r="U31" i="30"/>
  <c r="U30" i="30"/>
  <c r="U29" i="30"/>
  <c r="U28" i="30"/>
  <c r="U27" i="30"/>
  <c r="U26" i="30"/>
  <c r="U25" i="30"/>
  <c r="U24" i="30"/>
  <c r="U23" i="30"/>
  <c r="U22" i="30"/>
  <c r="U21" i="30"/>
  <c r="U20" i="30"/>
  <c r="U19" i="30"/>
  <c r="U18" i="30"/>
  <c r="U17" i="30"/>
  <c r="U16" i="30"/>
  <c r="U15" i="30"/>
  <c r="U14" i="30"/>
  <c r="U13" i="30"/>
  <c r="U12" i="30"/>
  <c r="U11" i="30"/>
  <c r="U10" i="30"/>
  <c r="U9" i="30"/>
  <c r="B5" i="30" a="1"/>
  <c r="B5" i="30" s="1"/>
  <c r="B4" i="30"/>
  <c r="B3" i="30"/>
  <c r="Z48" i="29"/>
  <c r="Y48" i="29"/>
  <c r="T48" i="29"/>
  <c r="S48" i="29"/>
  <c r="R48" i="29"/>
  <c r="Q48" i="29"/>
  <c r="P48" i="29"/>
  <c r="O48" i="29"/>
  <c r="N48" i="29"/>
  <c r="M48" i="29"/>
  <c r="I48" i="29"/>
  <c r="O20" i="2"/>
  <c r="O20" i="9" s="1"/>
  <c r="E48" i="29"/>
  <c r="D48" i="29"/>
  <c r="Z47" i="29"/>
  <c r="Y47" i="29"/>
  <c r="X47" i="29"/>
  <c r="X48" i="29" s="1"/>
  <c r="U47" i="29"/>
  <c r="U48" i="29"/>
  <c r="T41" i="29"/>
  <c r="O37" i="2" s="1"/>
  <c r="O37" i="9" s="1"/>
  <c r="S41" i="29"/>
  <c r="R41" i="29"/>
  <c r="Q41" i="29"/>
  <c r="P41" i="29"/>
  <c r="O41" i="29"/>
  <c r="N41" i="29"/>
  <c r="L41" i="29"/>
  <c r="O23" i="2" s="1"/>
  <c r="O23" i="9" s="1"/>
  <c r="K41" i="29"/>
  <c r="O22" i="2"/>
  <c r="O22" i="9" s="1"/>
  <c r="H41" i="29"/>
  <c r="O19" i="2" s="1"/>
  <c r="O19" i="9" s="1"/>
  <c r="G41" i="29"/>
  <c r="O18" i="2"/>
  <c r="O18" i="9" s="1"/>
  <c r="E41" i="29"/>
  <c r="D41" i="29"/>
  <c r="U40" i="29"/>
  <c r="U39" i="29"/>
  <c r="U38" i="29"/>
  <c r="T32" i="29"/>
  <c r="S32" i="29"/>
  <c r="R32" i="29"/>
  <c r="O35" i="2" s="1"/>
  <c r="O59" i="2" s="1"/>
  <c r="Q32" i="29"/>
  <c r="O34" i="2" s="1"/>
  <c r="O34" i="9" s="1"/>
  <c r="P32" i="29"/>
  <c r="O27" i="2" s="1"/>
  <c r="O32" i="29"/>
  <c r="O26" i="2" s="1"/>
  <c r="O26" i="9" s="1"/>
  <c r="N32" i="29"/>
  <c r="O25" i="2" s="1"/>
  <c r="O25" i="9" s="1"/>
  <c r="J32" i="29"/>
  <c r="O21" i="2"/>
  <c r="O21" i="9" s="1"/>
  <c r="F32" i="29"/>
  <c r="O17" i="2" s="1"/>
  <c r="O17" i="9" s="1"/>
  <c r="E32" i="29"/>
  <c r="D32" i="29"/>
  <c r="U31" i="29"/>
  <c r="U30" i="29"/>
  <c r="U29" i="29"/>
  <c r="U28" i="29"/>
  <c r="U27" i="29"/>
  <c r="U26" i="29"/>
  <c r="U25" i="29"/>
  <c r="U24" i="29"/>
  <c r="U23" i="29"/>
  <c r="U22" i="29"/>
  <c r="U21" i="29"/>
  <c r="U20" i="29"/>
  <c r="U19" i="29"/>
  <c r="U18" i="29"/>
  <c r="U17" i="29"/>
  <c r="U16" i="29"/>
  <c r="U15" i="29"/>
  <c r="U14" i="29"/>
  <c r="U13" i="29"/>
  <c r="U12" i="29"/>
  <c r="U11" i="29"/>
  <c r="U10" i="29"/>
  <c r="U9" i="29"/>
  <c r="B5" i="29" a="1"/>
  <c r="B5" i="29" s="1"/>
  <c r="B4" i="29"/>
  <c r="B3" i="29"/>
  <c r="T48" i="28"/>
  <c r="S48" i="28"/>
  <c r="R48" i="28"/>
  <c r="Q48" i="28"/>
  <c r="P48" i="28"/>
  <c r="O48" i="28"/>
  <c r="N48" i="28"/>
  <c r="M48" i="28"/>
  <c r="I48" i="28"/>
  <c r="N20" i="2"/>
  <c r="N20" i="9" s="1"/>
  <c r="E48" i="28"/>
  <c r="D48" i="28"/>
  <c r="Z47" i="28"/>
  <c r="Z48" i="28" s="1"/>
  <c r="Y47" i="28"/>
  <c r="Y48" i="28" s="1"/>
  <c r="X47" i="28"/>
  <c r="X48" i="28" s="1"/>
  <c r="U47" i="28"/>
  <c r="U48" i="28" s="1"/>
  <c r="T41" i="28"/>
  <c r="S41" i="28"/>
  <c r="R41" i="28"/>
  <c r="Q41" i="28"/>
  <c r="P41" i="28"/>
  <c r="O41" i="28"/>
  <c r="N41" i="28"/>
  <c r="L41" i="28"/>
  <c r="N23" i="2"/>
  <c r="N23" i="9" s="1"/>
  <c r="K41" i="28"/>
  <c r="N22" i="2"/>
  <c r="N22" i="9" s="1"/>
  <c r="H41" i="28"/>
  <c r="N19" i="2"/>
  <c r="N19" i="9"/>
  <c r="G41" i="28"/>
  <c r="N18" i="2"/>
  <c r="N18" i="9" s="1"/>
  <c r="E41" i="28"/>
  <c r="D41" i="28"/>
  <c r="U40" i="28"/>
  <c r="U39" i="28"/>
  <c r="U38" i="28"/>
  <c r="T32" i="28"/>
  <c r="S32" i="28"/>
  <c r="N36" i="2" s="1"/>
  <c r="N36" i="9" s="1"/>
  <c r="R32" i="28"/>
  <c r="Q32" i="28"/>
  <c r="P32" i="28"/>
  <c r="O32" i="28"/>
  <c r="N26" i="2" s="1"/>
  <c r="N26" i="9" s="1"/>
  <c r="N32" i="28"/>
  <c r="N25" i="2" s="1"/>
  <c r="N25" i="9" s="1"/>
  <c r="J32" i="28"/>
  <c r="N21" i="2" s="1"/>
  <c r="N21" i="9" s="1"/>
  <c r="F32" i="28"/>
  <c r="N17" i="2" s="1"/>
  <c r="N17" i="9" s="1"/>
  <c r="E32" i="28"/>
  <c r="D32" i="28"/>
  <c r="U31" i="28"/>
  <c r="U30" i="28"/>
  <c r="U29" i="28"/>
  <c r="U28" i="28"/>
  <c r="U27" i="28"/>
  <c r="U26" i="28"/>
  <c r="U25" i="28"/>
  <c r="U24" i="28"/>
  <c r="U23" i="28"/>
  <c r="U22" i="28"/>
  <c r="U21" i="28"/>
  <c r="U20" i="28"/>
  <c r="U19" i="28"/>
  <c r="U18" i="28"/>
  <c r="U17" i="28"/>
  <c r="U16" i="28"/>
  <c r="U15" i="28"/>
  <c r="U14" i="28"/>
  <c r="U13" i="28"/>
  <c r="U12" i="28"/>
  <c r="U11" i="28"/>
  <c r="U10" i="28"/>
  <c r="U9" i="28"/>
  <c r="B5" i="28" a="1"/>
  <c r="B5" i="28" s="1"/>
  <c r="B4" i="28"/>
  <c r="B3" i="28"/>
  <c r="T48" i="27"/>
  <c r="S48" i="27"/>
  <c r="R48" i="27"/>
  <c r="Q48" i="27"/>
  <c r="P48" i="27"/>
  <c r="O48" i="27"/>
  <c r="N48" i="27"/>
  <c r="M48" i="27"/>
  <c r="I48" i="27"/>
  <c r="M20" i="2"/>
  <c r="M20" i="9"/>
  <c r="E48" i="27"/>
  <c r="D48" i="27"/>
  <c r="Z47" i="27"/>
  <c r="Z48" i="27" s="1"/>
  <c r="Y47" i="27"/>
  <c r="Y48" i="27"/>
  <c r="X47" i="27"/>
  <c r="X48" i="27"/>
  <c r="U47" i="27"/>
  <c r="U48" i="27"/>
  <c r="T41" i="27"/>
  <c r="S41" i="27"/>
  <c r="R41" i="27"/>
  <c r="Q41" i="27"/>
  <c r="P41" i="27"/>
  <c r="O41" i="27"/>
  <c r="N41" i="27"/>
  <c r="L41" i="27"/>
  <c r="M23" i="2" s="1"/>
  <c r="M23" i="9" s="1"/>
  <c r="K41" i="27"/>
  <c r="M22" i="2"/>
  <c r="M22" i="9"/>
  <c r="H41" i="27"/>
  <c r="M19" i="2" s="1"/>
  <c r="M19" i="9" s="1"/>
  <c r="G41" i="27"/>
  <c r="M18" i="2"/>
  <c r="M18" i="9" s="1"/>
  <c r="E41" i="27"/>
  <c r="D41" i="27"/>
  <c r="U40" i="27"/>
  <c r="U39" i="27"/>
  <c r="U38" i="27"/>
  <c r="T32" i="27"/>
  <c r="M37" i="2" s="1"/>
  <c r="M37" i="9" s="1"/>
  <c r="S32" i="27"/>
  <c r="M36" i="2" s="1"/>
  <c r="M36" i="9" s="1"/>
  <c r="R32" i="27"/>
  <c r="M35" i="2" s="1"/>
  <c r="Q32" i="27"/>
  <c r="P32" i="27"/>
  <c r="M27" i="2" s="1"/>
  <c r="M28" i="9"/>
  <c r="O32" i="27"/>
  <c r="N32" i="27"/>
  <c r="J32" i="27"/>
  <c r="M21" i="2" s="1"/>
  <c r="M21" i="9" s="1"/>
  <c r="F32" i="27"/>
  <c r="M17" i="2" s="1"/>
  <c r="M17" i="9" s="1"/>
  <c r="E32" i="27"/>
  <c r="D32" i="27"/>
  <c r="U31" i="27"/>
  <c r="U30" i="27"/>
  <c r="U29" i="27"/>
  <c r="U28" i="27"/>
  <c r="U27" i="27"/>
  <c r="U26" i="27"/>
  <c r="U25" i="27"/>
  <c r="U24" i="27"/>
  <c r="U23" i="27"/>
  <c r="U22" i="27"/>
  <c r="U21" i="27"/>
  <c r="U20" i="27"/>
  <c r="U19" i="27"/>
  <c r="U18" i="27"/>
  <c r="U17" i="27"/>
  <c r="U16" i="27"/>
  <c r="U15" i="27"/>
  <c r="U14" i="27"/>
  <c r="U13" i="27"/>
  <c r="U12" i="27"/>
  <c r="U11" i="27"/>
  <c r="U10" i="27"/>
  <c r="U9" i="27"/>
  <c r="B5" i="27" a="1"/>
  <c r="B5" i="27" s="1"/>
  <c r="B4" i="27"/>
  <c r="B3" i="27"/>
  <c r="T48" i="26"/>
  <c r="S48" i="26"/>
  <c r="R48" i="26"/>
  <c r="Q48" i="26"/>
  <c r="P48" i="26"/>
  <c r="O48" i="26"/>
  <c r="N48" i="26"/>
  <c r="I48" i="26"/>
  <c r="L20" i="2"/>
  <c r="L20" i="9"/>
  <c r="E48" i="26"/>
  <c r="D48" i="26"/>
  <c r="Z47" i="26"/>
  <c r="Z48" i="26" s="1"/>
  <c r="Y47" i="26"/>
  <c r="Y48" i="26" s="1"/>
  <c r="X47" i="26"/>
  <c r="X48" i="26"/>
  <c r="U47" i="26"/>
  <c r="U48" i="26" s="1"/>
  <c r="T41" i="26"/>
  <c r="S41" i="26"/>
  <c r="R41" i="26"/>
  <c r="Q41" i="26"/>
  <c r="P41" i="26"/>
  <c r="O41" i="26"/>
  <c r="N41" i="26"/>
  <c r="L41" i="26"/>
  <c r="L23" i="2" s="1"/>
  <c r="L23" i="9" s="1"/>
  <c r="K41" i="26"/>
  <c r="L22" i="2"/>
  <c r="L22" i="9"/>
  <c r="H41" i="26"/>
  <c r="L19" i="2" s="1"/>
  <c r="L19" i="9" s="1"/>
  <c r="G41" i="26"/>
  <c r="L18" i="2"/>
  <c r="L18" i="9"/>
  <c r="E41" i="26"/>
  <c r="D41" i="26"/>
  <c r="U40" i="26"/>
  <c r="U39" i="26"/>
  <c r="U38" i="26"/>
  <c r="T32" i="26"/>
  <c r="S32" i="26"/>
  <c r="R32" i="26"/>
  <c r="Q32" i="26"/>
  <c r="P32" i="26"/>
  <c r="O32" i="26"/>
  <c r="N32" i="26"/>
  <c r="J32" i="26"/>
  <c r="L21" i="2" s="1"/>
  <c r="L21" i="9" s="1"/>
  <c r="F32" i="26"/>
  <c r="L17" i="2" s="1"/>
  <c r="L17" i="9" s="1"/>
  <c r="E32" i="26"/>
  <c r="D32" i="26"/>
  <c r="U31" i="26"/>
  <c r="U30" i="26"/>
  <c r="U29" i="26"/>
  <c r="U28" i="26"/>
  <c r="U27" i="26"/>
  <c r="U26" i="26"/>
  <c r="U25" i="26"/>
  <c r="U24" i="26"/>
  <c r="U23" i="26"/>
  <c r="U22" i="26"/>
  <c r="U21" i="26"/>
  <c r="U20" i="26"/>
  <c r="U19" i="26"/>
  <c r="U18" i="26"/>
  <c r="U17" i="26"/>
  <c r="U16" i="26"/>
  <c r="U15" i="26"/>
  <c r="U14" i="26"/>
  <c r="U13" i="26"/>
  <c r="U12" i="26"/>
  <c r="U11" i="26"/>
  <c r="U10" i="26"/>
  <c r="U9" i="26"/>
  <c r="B5" i="26" a="1"/>
  <c r="B5" i="26" s="1"/>
  <c r="B4" i="26"/>
  <c r="B3" i="26"/>
  <c r="Y48" i="25"/>
  <c r="T48" i="25"/>
  <c r="S48" i="25"/>
  <c r="R48" i="25"/>
  <c r="Q48" i="25"/>
  <c r="P48" i="25"/>
  <c r="O48" i="25"/>
  <c r="N48" i="25"/>
  <c r="M48" i="25"/>
  <c r="I48" i="25"/>
  <c r="K20" i="2"/>
  <c r="E48" i="25"/>
  <c r="D48" i="25"/>
  <c r="Z47" i="25"/>
  <c r="Z48" i="25" s="1"/>
  <c r="Y47" i="25"/>
  <c r="X47" i="25"/>
  <c r="X48" i="25" s="1"/>
  <c r="U47" i="25"/>
  <c r="U48" i="25" s="1"/>
  <c r="T41" i="25"/>
  <c r="S41" i="25"/>
  <c r="R41" i="25"/>
  <c r="Q41" i="25"/>
  <c r="P41" i="25"/>
  <c r="O41" i="25"/>
  <c r="N41" i="25"/>
  <c r="L41" i="25"/>
  <c r="K23" i="2" s="1"/>
  <c r="K23" i="9" s="1"/>
  <c r="K41" i="25"/>
  <c r="K22" i="2"/>
  <c r="K22" i="9" s="1"/>
  <c r="H41" i="25"/>
  <c r="K19" i="2" s="1"/>
  <c r="K19" i="9" s="1"/>
  <c r="G41" i="25"/>
  <c r="K18" i="2" s="1"/>
  <c r="E41" i="25"/>
  <c r="D41" i="25"/>
  <c r="U40" i="25"/>
  <c r="U39" i="25"/>
  <c r="U38" i="25"/>
  <c r="T32" i="25"/>
  <c r="S32" i="25"/>
  <c r="R32" i="25"/>
  <c r="Q32" i="25"/>
  <c r="P32" i="25"/>
  <c r="K27" i="2" s="1"/>
  <c r="O32" i="25"/>
  <c r="N32" i="25"/>
  <c r="J32" i="25"/>
  <c r="K21" i="2" s="1"/>
  <c r="K21" i="9" s="1"/>
  <c r="F32" i="25"/>
  <c r="K17" i="2" s="1"/>
  <c r="K17" i="9" s="1"/>
  <c r="E32" i="25"/>
  <c r="D32" i="25"/>
  <c r="U31" i="25"/>
  <c r="U30" i="25"/>
  <c r="U29" i="25"/>
  <c r="U28" i="25"/>
  <c r="U27" i="25"/>
  <c r="U26" i="25"/>
  <c r="U25" i="25"/>
  <c r="U24" i="25"/>
  <c r="U23" i="25"/>
  <c r="U22" i="25"/>
  <c r="U21" i="25"/>
  <c r="U20" i="25"/>
  <c r="U19" i="25"/>
  <c r="U18" i="25"/>
  <c r="U17" i="25"/>
  <c r="U16" i="25"/>
  <c r="U15" i="25"/>
  <c r="U14" i="25"/>
  <c r="U13" i="25"/>
  <c r="U12" i="25"/>
  <c r="U11" i="25"/>
  <c r="U10" i="25"/>
  <c r="U9" i="25"/>
  <c r="B5" i="25" a="1"/>
  <c r="B5" i="25" s="1"/>
  <c r="B4" i="25"/>
  <c r="B3" i="25"/>
  <c r="Y48" i="24"/>
  <c r="T48" i="24"/>
  <c r="S48" i="24"/>
  <c r="R48" i="24"/>
  <c r="Q48" i="24"/>
  <c r="P48" i="24"/>
  <c r="O48" i="24"/>
  <c r="N48" i="24"/>
  <c r="M48" i="24"/>
  <c r="I48" i="24"/>
  <c r="J20" i="2" s="1"/>
  <c r="J20" i="9"/>
  <c r="E48" i="24"/>
  <c r="D48" i="24"/>
  <c r="Z47" i="24"/>
  <c r="Z48" i="24" s="1"/>
  <c r="Y47" i="24"/>
  <c r="X47" i="24"/>
  <c r="X48" i="24" s="1"/>
  <c r="U47" i="24"/>
  <c r="U48" i="24" s="1"/>
  <c r="T41" i="24"/>
  <c r="S41" i="24"/>
  <c r="R41" i="24"/>
  <c r="Q41" i="24"/>
  <c r="P41" i="24"/>
  <c r="O41" i="24"/>
  <c r="N41" i="24"/>
  <c r="L41" i="24"/>
  <c r="J23" i="2"/>
  <c r="J23" i="9" s="1"/>
  <c r="K41" i="24"/>
  <c r="J22" i="2" s="1"/>
  <c r="J22" i="9"/>
  <c r="H41" i="24"/>
  <c r="J19" i="2"/>
  <c r="J19" i="9" s="1"/>
  <c r="G41" i="24"/>
  <c r="J18" i="2"/>
  <c r="J18" i="9"/>
  <c r="E41" i="24"/>
  <c r="D41" i="24"/>
  <c r="AJ40" i="25"/>
  <c r="AJ40" i="26" s="1"/>
  <c r="AJ40" i="27" s="1"/>
  <c r="AJ40" i="28" s="1"/>
  <c r="AJ40" i="29" s="1"/>
  <c r="AJ40" i="30" s="1"/>
  <c r="U40" i="24"/>
  <c r="U39" i="24"/>
  <c r="U38" i="24"/>
  <c r="U41" i="24" s="1"/>
  <c r="T32" i="24"/>
  <c r="S32" i="24"/>
  <c r="J36" i="2" s="1"/>
  <c r="J36" i="9" s="1"/>
  <c r="R32" i="24"/>
  <c r="J35" i="2" s="1"/>
  <c r="J59" i="2" s="1"/>
  <c r="Q32" i="24"/>
  <c r="P32" i="24"/>
  <c r="J28" i="9"/>
  <c r="O32" i="24"/>
  <c r="N32" i="24"/>
  <c r="J32" i="24"/>
  <c r="J21" i="2" s="1"/>
  <c r="J21" i="9" s="1"/>
  <c r="F32" i="24"/>
  <c r="J17" i="2" s="1"/>
  <c r="J17" i="9" s="1"/>
  <c r="E32" i="24"/>
  <c r="D32" i="24"/>
  <c r="U31" i="24"/>
  <c r="U30" i="24"/>
  <c r="U29" i="24"/>
  <c r="U28" i="24"/>
  <c r="U27" i="24"/>
  <c r="U26" i="24"/>
  <c r="U25" i="24"/>
  <c r="U24" i="24"/>
  <c r="U23" i="24"/>
  <c r="U22" i="24"/>
  <c r="U21" i="24"/>
  <c r="U20" i="24"/>
  <c r="U19" i="24"/>
  <c r="U18" i="24"/>
  <c r="U17" i="24"/>
  <c r="U16" i="24"/>
  <c r="U15" i="24"/>
  <c r="U14" i="24"/>
  <c r="U13" i="24"/>
  <c r="U12" i="24"/>
  <c r="U11" i="24"/>
  <c r="U10" i="24"/>
  <c r="U9" i="24"/>
  <c r="B5" i="24" a="1"/>
  <c r="B5" i="24" s="1"/>
  <c r="B4" i="24"/>
  <c r="B3" i="24"/>
  <c r="T48" i="23"/>
  <c r="S48" i="23"/>
  <c r="R48" i="23"/>
  <c r="Q48" i="23"/>
  <c r="P48" i="23"/>
  <c r="O48" i="23"/>
  <c r="N48" i="23"/>
  <c r="M48" i="23"/>
  <c r="I48" i="23"/>
  <c r="I20" i="2" s="1"/>
  <c r="I20" i="9" s="1"/>
  <c r="E48" i="23"/>
  <c r="D48" i="23"/>
  <c r="Z47" i="23"/>
  <c r="Z48" i="23"/>
  <c r="Y47" i="23"/>
  <c r="Y48" i="23" s="1"/>
  <c r="X47" i="23"/>
  <c r="X48" i="23"/>
  <c r="U47" i="23"/>
  <c r="U48" i="23"/>
  <c r="T41" i="23"/>
  <c r="S41" i="23"/>
  <c r="R41" i="23"/>
  <c r="Q41" i="23"/>
  <c r="P41" i="23"/>
  <c r="O41" i="23"/>
  <c r="N41" i="23"/>
  <c r="L41" i="23"/>
  <c r="I23" i="2"/>
  <c r="I23" i="9"/>
  <c r="K41" i="23"/>
  <c r="I22" i="2"/>
  <c r="I22" i="9" s="1"/>
  <c r="H41" i="23"/>
  <c r="I19" i="2"/>
  <c r="I19" i="9" s="1"/>
  <c r="G41" i="23"/>
  <c r="I18" i="2"/>
  <c r="I18" i="9"/>
  <c r="E41" i="23"/>
  <c r="D41" i="23"/>
  <c r="U40" i="23"/>
  <c r="U39" i="23"/>
  <c r="U38" i="23"/>
  <c r="T32" i="23"/>
  <c r="I37" i="2" s="1"/>
  <c r="I37" i="9" s="1"/>
  <c r="S32" i="23"/>
  <c r="I36" i="2" s="1"/>
  <c r="I36" i="9" s="1"/>
  <c r="R32" i="23"/>
  <c r="Q32" i="23"/>
  <c r="I34" i="2" s="1"/>
  <c r="I34" i="9" s="1"/>
  <c r="P32" i="23"/>
  <c r="I27" i="2" s="1"/>
  <c r="I28" i="9"/>
  <c r="O32" i="23"/>
  <c r="I26" i="2" s="1"/>
  <c r="I26" i="9" s="1"/>
  <c r="N32" i="23"/>
  <c r="I25" i="2" s="1"/>
  <c r="I25" i="9" s="1"/>
  <c r="J32" i="23"/>
  <c r="I21" i="2" s="1"/>
  <c r="I21" i="9" s="1"/>
  <c r="F32" i="23"/>
  <c r="I17" i="2" s="1"/>
  <c r="I17" i="9" s="1"/>
  <c r="E32" i="23"/>
  <c r="D32" i="23"/>
  <c r="U31" i="23"/>
  <c r="U30" i="23"/>
  <c r="U29" i="23"/>
  <c r="U28" i="23"/>
  <c r="U27" i="23"/>
  <c r="U26" i="23"/>
  <c r="U25" i="23"/>
  <c r="U24" i="23"/>
  <c r="U23" i="23"/>
  <c r="U22" i="23"/>
  <c r="U21" i="23"/>
  <c r="U20" i="23"/>
  <c r="U19" i="23"/>
  <c r="U18" i="23"/>
  <c r="U17" i="23"/>
  <c r="U16" i="23"/>
  <c r="U15" i="23"/>
  <c r="U14" i="23"/>
  <c r="U13" i="23"/>
  <c r="U12" i="23"/>
  <c r="U11" i="23"/>
  <c r="U10" i="23"/>
  <c r="U9" i="23"/>
  <c r="B5" i="23" a="1"/>
  <c r="B5" i="23" s="1"/>
  <c r="B4" i="23"/>
  <c r="B3" i="23"/>
  <c r="T48" i="22"/>
  <c r="S48" i="22"/>
  <c r="R48" i="22"/>
  <c r="Q48" i="22"/>
  <c r="P48" i="22"/>
  <c r="O48" i="22"/>
  <c r="N48" i="22"/>
  <c r="M48" i="22"/>
  <c r="I48" i="22"/>
  <c r="H20" i="2" s="1"/>
  <c r="H20" i="9"/>
  <c r="E48" i="22"/>
  <c r="D48" i="22"/>
  <c r="Z47" i="22"/>
  <c r="Z48" i="22" s="1"/>
  <c r="Y47" i="22"/>
  <c r="Y48" i="22" s="1"/>
  <c r="X47" i="22"/>
  <c r="X48" i="22" s="1"/>
  <c r="U47" i="22"/>
  <c r="U48" i="22"/>
  <c r="T41" i="22"/>
  <c r="S41" i="22"/>
  <c r="R41" i="22"/>
  <c r="H35" i="2" s="1"/>
  <c r="Q41" i="22"/>
  <c r="P41" i="22"/>
  <c r="O41" i="22"/>
  <c r="N41" i="22"/>
  <c r="L41" i="22"/>
  <c r="H23" i="2" s="1"/>
  <c r="H23" i="9" s="1"/>
  <c r="K41" i="22"/>
  <c r="H22" i="2"/>
  <c r="H22" i="9"/>
  <c r="H41" i="22"/>
  <c r="H19" i="2"/>
  <c r="H19" i="9" s="1"/>
  <c r="G41" i="22"/>
  <c r="H18" i="2"/>
  <c r="H18" i="9"/>
  <c r="E41" i="22"/>
  <c r="D41" i="22"/>
  <c r="U40" i="22"/>
  <c r="AK39" i="23"/>
  <c r="AK39" i="24" s="1"/>
  <c r="AK39" i="25" s="1"/>
  <c r="AK39" i="26" s="1"/>
  <c r="AK39" i="27" s="1"/>
  <c r="AK39" i="28" s="1"/>
  <c r="AK39" i="29" s="1"/>
  <c r="AK39" i="30" s="1"/>
  <c r="U39" i="22"/>
  <c r="U38" i="22"/>
  <c r="T32" i="22"/>
  <c r="S32" i="22"/>
  <c r="R32" i="22"/>
  <c r="Q32" i="22"/>
  <c r="P32" i="22"/>
  <c r="H28" i="9"/>
  <c r="R28" i="9" s="1"/>
  <c r="O32" i="22"/>
  <c r="H26" i="2"/>
  <c r="H26" i="9" s="1"/>
  <c r="N32" i="22"/>
  <c r="H25" i="2"/>
  <c r="H25" i="9" s="1"/>
  <c r="J32" i="22"/>
  <c r="H21" i="2" s="1"/>
  <c r="H21" i="9" s="1"/>
  <c r="F32" i="22"/>
  <c r="H17" i="2" s="1"/>
  <c r="E32" i="22"/>
  <c r="D32" i="22"/>
  <c r="U31" i="22"/>
  <c r="U30" i="22"/>
  <c r="U29" i="22"/>
  <c r="U28" i="22"/>
  <c r="U27" i="22"/>
  <c r="U26" i="22"/>
  <c r="U25" i="22"/>
  <c r="U24" i="22"/>
  <c r="U23" i="22"/>
  <c r="U22" i="22"/>
  <c r="U21" i="22"/>
  <c r="U20" i="22"/>
  <c r="U19" i="22"/>
  <c r="U18" i="22"/>
  <c r="U17" i="22"/>
  <c r="U16" i="22"/>
  <c r="U15" i="22"/>
  <c r="U14" i="22"/>
  <c r="U13" i="22"/>
  <c r="U12" i="22"/>
  <c r="U11" i="22"/>
  <c r="U10" i="22"/>
  <c r="U9" i="22"/>
  <c r="B5" i="22" a="1"/>
  <c r="B5" i="22" s="1"/>
  <c r="B4" i="22"/>
  <c r="B3" i="22"/>
  <c r="AF47" i="21"/>
  <c r="AK39" i="21"/>
  <c r="AK39" i="22" s="1"/>
  <c r="AI39" i="21"/>
  <c r="AI39" i="22" s="1"/>
  <c r="AI39" i="23" s="1"/>
  <c r="AI39" i="24" s="1"/>
  <c r="AI39" i="25" s="1"/>
  <c r="AI39" i="26" s="1"/>
  <c r="AG39" i="21"/>
  <c r="AF39" i="21"/>
  <c r="AF39" i="22" s="1"/>
  <c r="AF39" i="23" s="1"/>
  <c r="AF39" i="24" s="1"/>
  <c r="AF39" i="25" s="1"/>
  <c r="AF39" i="26" s="1"/>
  <c r="AL38" i="21"/>
  <c r="AG38" i="21"/>
  <c r="AG38" i="22" s="1"/>
  <c r="AK31" i="21"/>
  <c r="AK31" i="22" s="1"/>
  <c r="AK31" i="23" s="1"/>
  <c r="AK31" i="24" s="1"/>
  <c r="AK31" i="25" s="1"/>
  <c r="AK31" i="26" s="1"/>
  <c r="AK31" i="27" s="1"/>
  <c r="AK31" i="28" s="1"/>
  <c r="AK31" i="29" s="1"/>
  <c r="AK31" i="30" s="1"/>
  <c r="AH31" i="21"/>
  <c r="AH31" i="22" s="1"/>
  <c r="AH31" i="23" s="1"/>
  <c r="AH31" i="24" s="1"/>
  <c r="AH31" i="25" s="1"/>
  <c r="AH31" i="26" s="1"/>
  <c r="AH31" i="27" s="1"/>
  <c r="AH31" i="28" s="1"/>
  <c r="AH31" i="29" s="1"/>
  <c r="AH31" i="30" s="1"/>
  <c r="AG20" i="21"/>
  <c r="AG20" i="22"/>
  <c r="AG20" i="23" s="1"/>
  <c r="AG20" i="24" s="1"/>
  <c r="AG20" i="25" s="1"/>
  <c r="AG20" i="26" s="1"/>
  <c r="AG20" i="27" s="1"/>
  <c r="AG20" i="28" s="1"/>
  <c r="AG20" i="29" s="1"/>
  <c r="AG20" i="30" s="1"/>
  <c r="AK17" i="21"/>
  <c r="AK17" i="22" s="1"/>
  <c r="AK17" i="23" s="1"/>
  <c r="AK17" i="24" s="1"/>
  <c r="AK17" i="25" s="1"/>
  <c r="AK17" i="26" s="1"/>
  <c r="AK17" i="27" s="1"/>
  <c r="AK17" i="28" s="1"/>
  <c r="AK17" i="29" s="1"/>
  <c r="AK17" i="30" s="1"/>
  <c r="T48" i="21"/>
  <c r="S48" i="21"/>
  <c r="R48" i="21"/>
  <c r="Q48" i="21"/>
  <c r="P48" i="21"/>
  <c r="O48" i="21"/>
  <c r="N48" i="21"/>
  <c r="M48" i="21"/>
  <c r="I48" i="21"/>
  <c r="G20" i="2"/>
  <c r="G20" i="9"/>
  <c r="E48" i="21"/>
  <c r="D48" i="21"/>
  <c r="Z47" i="21"/>
  <c r="Z48" i="21" s="1"/>
  <c r="Y47" i="21"/>
  <c r="Y48" i="21" s="1"/>
  <c r="X47" i="21"/>
  <c r="X48" i="21"/>
  <c r="U47" i="21"/>
  <c r="U48" i="21" s="1"/>
  <c r="T41" i="21"/>
  <c r="S41" i="21"/>
  <c r="R41" i="21"/>
  <c r="Q41" i="21"/>
  <c r="P41" i="21"/>
  <c r="O41" i="21"/>
  <c r="N41" i="21"/>
  <c r="L41" i="21"/>
  <c r="G23" i="2" s="1"/>
  <c r="G23" i="9"/>
  <c r="K41" i="21"/>
  <c r="G22" i="2"/>
  <c r="G22" i="9" s="1"/>
  <c r="H41" i="21"/>
  <c r="G19" i="2"/>
  <c r="G19" i="9"/>
  <c r="G41" i="21"/>
  <c r="G18" i="2" s="1"/>
  <c r="G18" i="9" s="1"/>
  <c r="E41" i="21"/>
  <c r="D41" i="21"/>
  <c r="U40" i="21"/>
  <c r="U39" i="21"/>
  <c r="U38" i="21"/>
  <c r="T32" i="21"/>
  <c r="G37" i="2" s="1"/>
  <c r="G37" i="9" s="1"/>
  <c r="S32" i="21"/>
  <c r="G36" i="2" s="1"/>
  <c r="G36" i="9" s="1"/>
  <c r="R32" i="21"/>
  <c r="Q32" i="21"/>
  <c r="G34" i="2" s="1"/>
  <c r="G34" i="9" s="1"/>
  <c r="P32" i="21"/>
  <c r="O32" i="21"/>
  <c r="N32" i="21"/>
  <c r="G25" i="2" s="1"/>
  <c r="G25" i="9" s="1"/>
  <c r="J32" i="21"/>
  <c r="G21" i="2" s="1"/>
  <c r="G21" i="9" s="1"/>
  <c r="F32" i="21"/>
  <c r="G17" i="2" s="1"/>
  <c r="E32" i="21"/>
  <c r="D32" i="21"/>
  <c r="U31" i="21"/>
  <c r="U30" i="21"/>
  <c r="U29" i="21"/>
  <c r="U28" i="21"/>
  <c r="U27" i="21"/>
  <c r="U26" i="21"/>
  <c r="U25" i="21"/>
  <c r="U24" i="21"/>
  <c r="U23" i="21"/>
  <c r="U22" i="21"/>
  <c r="U21" i="21"/>
  <c r="U20" i="21"/>
  <c r="U19" i="21"/>
  <c r="U18" i="21"/>
  <c r="U17" i="21"/>
  <c r="U16" i="21"/>
  <c r="U15" i="21"/>
  <c r="U14" i="21"/>
  <c r="U13" i="21"/>
  <c r="U12" i="21"/>
  <c r="U11" i="21"/>
  <c r="U10" i="21"/>
  <c r="U9" i="21"/>
  <c r="B5" i="21" a="1"/>
  <c r="B5" i="21" s="1"/>
  <c r="B4" i="21"/>
  <c r="B3" i="21"/>
  <c r="AF47" i="17"/>
  <c r="AF48" i="17" s="1"/>
  <c r="AH47" i="17"/>
  <c r="AI47" i="17"/>
  <c r="AJ47" i="17"/>
  <c r="AL47" i="17"/>
  <c r="AL48" i="17" s="1"/>
  <c r="AL47" i="21"/>
  <c r="AL47" i="22" s="1"/>
  <c r="AF39" i="17"/>
  <c r="AG39" i="17"/>
  <c r="AK39" i="17"/>
  <c r="AF40" i="17"/>
  <c r="AF40" i="21" s="1"/>
  <c r="AF40" i="22" s="1"/>
  <c r="AF40" i="23" s="1"/>
  <c r="AF40" i="24" s="1"/>
  <c r="AF40" i="25" s="1"/>
  <c r="AF40" i="26" s="1"/>
  <c r="AF40" i="27" s="1"/>
  <c r="AF40" i="28" s="1"/>
  <c r="AF40" i="29" s="1"/>
  <c r="AF40" i="30" s="1"/>
  <c r="AG40" i="17"/>
  <c r="AG40" i="21" s="1"/>
  <c r="AG40" i="22" s="1"/>
  <c r="AG40" i="23" s="1"/>
  <c r="AG40" i="24" s="1"/>
  <c r="AG40" i="25" s="1"/>
  <c r="AG40" i="26" s="1"/>
  <c r="AG40" i="27" s="1"/>
  <c r="AG40" i="28" s="1"/>
  <c r="AG40" i="29" s="1"/>
  <c r="AG40" i="30" s="1"/>
  <c r="AH40" i="17"/>
  <c r="AH40" i="21" s="1"/>
  <c r="AH40" i="22" s="1"/>
  <c r="AH40" i="23" s="1"/>
  <c r="AH40" i="24" s="1"/>
  <c r="AH40" i="25" s="1"/>
  <c r="AH40" i="26" s="1"/>
  <c r="AH40" i="27" s="1"/>
  <c r="AH40" i="28" s="1"/>
  <c r="AH40" i="29" s="1"/>
  <c r="AH40" i="30" s="1"/>
  <c r="AI40" i="17"/>
  <c r="AI40" i="21" s="1"/>
  <c r="AJ40" i="17"/>
  <c r="AJ40" i="21" s="1"/>
  <c r="AJ40" i="22" s="1"/>
  <c r="AJ40" i="23" s="1"/>
  <c r="AJ40" i="24" s="1"/>
  <c r="AL40" i="17"/>
  <c r="AL40" i="21"/>
  <c r="AL40" i="22" s="1"/>
  <c r="AK38" i="17"/>
  <c r="AK38" i="21" s="1"/>
  <c r="AK38" i="22" s="1"/>
  <c r="AL38" i="17"/>
  <c r="AF38" i="17"/>
  <c r="AF38" i="21" s="1"/>
  <c r="Z40" i="17"/>
  <c r="W38" i="17"/>
  <c r="W38" i="21" s="1"/>
  <c r="W38" i="22" s="1"/>
  <c r="W38" i="23" s="1"/>
  <c r="V38" i="17"/>
  <c r="V38" i="21" s="1"/>
  <c r="AL18" i="17"/>
  <c r="AL18" i="21" s="1"/>
  <c r="AL18" i="22" s="1"/>
  <c r="AL18" i="23" s="1"/>
  <c r="AL18" i="24" s="1"/>
  <c r="AL18" i="25" s="1"/>
  <c r="AL18" i="26" s="1"/>
  <c r="AL18" i="27" s="1"/>
  <c r="AL18" i="28" s="1"/>
  <c r="AL18" i="29" s="1"/>
  <c r="AL18" i="30" s="1"/>
  <c r="AG19" i="17"/>
  <c r="AG19" i="21" s="1"/>
  <c r="AG19" i="22" s="1"/>
  <c r="AG19" i="23" s="1"/>
  <c r="AG19" i="24" s="1"/>
  <c r="AG19" i="25" s="1"/>
  <c r="AG19" i="26" s="1"/>
  <c r="AG19" i="27" s="1"/>
  <c r="AG19" i="28" s="1"/>
  <c r="AG19" i="29" s="1"/>
  <c r="AG19" i="30" s="1"/>
  <c r="AK21" i="17"/>
  <c r="AK21" i="21" s="1"/>
  <c r="AK21" i="22" s="1"/>
  <c r="AK21" i="23" s="1"/>
  <c r="AK21" i="24" s="1"/>
  <c r="AK21" i="25" s="1"/>
  <c r="AK21" i="26" s="1"/>
  <c r="AK21" i="27" s="1"/>
  <c r="AK21" i="28" s="1"/>
  <c r="AK21" i="29" s="1"/>
  <c r="AK21" i="30" s="1"/>
  <c r="AL26" i="17"/>
  <c r="AL26" i="21" s="1"/>
  <c r="AL26" i="22" s="1"/>
  <c r="AL26" i="23" s="1"/>
  <c r="AL26" i="24" s="1"/>
  <c r="AL26" i="25" s="1"/>
  <c r="AL26" i="26" s="1"/>
  <c r="AL26" i="27" s="1"/>
  <c r="AL26" i="28" s="1"/>
  <c r="AL26" i="29" s="1"/>
  <c r="AL26" i="30" s="1"/>
  <c r="AI27" i="17"/>
  <c r="AI27" i="21" s="1"/>
  <c r="AI27" i="22" s="1"/>
  <c r="AI27" i="23" s="1"/>
  <c r="AI27" i="24" s="1"/>
  <c r="AI27" i="25" s="1"/>
  <c r="AI27" i="26" s="1"/>
  <c r="AI27" i="27" s="1"/>
  <c r="AI27" i="28" s="1"/>
  <c r="AI27" i="29" s="1"/>
  <c r="AI27" i="30" s="1"/>
  <c r="AI30" i="17"/>
  <c r="AI30" i="21" s="1"/>
  <c r="AI30" i="22" s="1"/>
  <c r="AI30" i="23" s="1"/>
  <c r="AL30" i="17"/>
  <c r="AL30" i="21" s="1"/>
  <c r="AK31" i="17"/>
  <c r="AF22" i="17"/>
  <c r="AF22" i="21" s="1"/>
  <c r="AF22" i="22" s="1"/>
  <c r="AF22" i="23" s="1"/>
  <c r="AF22" i="24" s="1"/>
  <c r="AF22" i="25" s="1"/>
  <c r="AF22" i="26" s="1"/>
  <c r="AF22" i="27" s="1"/>
  <c r="AF22" i="28" s="1"/>
  <c r="AF22" i="29" s="1"/>
  <c r="AF22" i="30" s="1"/>
  <c r="AF26" i="17"/>
  <c r="AF26" i="21" s="1"/>
  <c r="AF26" i="22" s="1"/>
  <c r="AF26" i="23" s="1"/>
  <c r="AF26" i="24" s="1"/>
  <c r="AF26" i="25" s="1"/>
  <c r="AF26" i="26" s="1"/>
  <c r="AF26" i="27" s="1"/>
  <c r="AF26" i="28" s="1"/>
  <c r="AF26" i="29" s="1"/>
  <c r="AF26" i="30" s="1"/>
  <c r="AF27" i="17"/>
  <c r="AF27" i="21" s="1"/>
  <c r="AF27" i="22" s="1"/>
  <c r="AF27" i="23" s="1"/>
  <c r="AF27" i="24" s="1"/>
  <c r="AF27" i="25" s="1"/>
  <c r="AF27" i="26" s="1"/>
  <c r="AF27" i="27" s="1"/>
  <c r="AF27" i="28" s="1"/>
  <c r="AF27" i="29" s="1"/>
  <c r="AF27" i="30" s="1"/>
  <c r="AF28" i="17"/>
  <c r="AF28" i="21"/>
  <c r="AF28" i="22" s="1"/>
  <c r="AF28" i="23" s="1"/>
  <c r="AF28" i="24" s="1"/>
  <c r="AF28" i="25" s="1"/>
  <c r="AF28" i="26" s="1"/>
  <c r="AF28" i="27" s="1"/>
  <c r="AF28" i="28" s="1"/>
  <c r="AF28" i="29" s="1"/>
  <c r="AF28" i="30" s="1"/>
  <c r="AB30" i="17"/>
  <c r="AB30" i="21" s="1"/>
  <c r="W21" i="17"/>
  <c r="W21" i="21" s="1"/>
  <c r="W21" i="22" s="1"/>
  <c r="W21" i="23" s="1"/>
  <c r="W21" i="24" s="1"/>
  <c r="W21" i="25" s="1"/>
  <c r="W21" i="26" s="1"/>
  <c r="W21" i="27" s="1"/>
  <c r="W21" i="28" s="1"/>
  <c r="W21" i="29" s="1"/>
  <c r="W21" i="30" s="1"/>
  <c r="W22" i="17"/>
  <c r="W22" i="21" s="1"/>
  <c r="W22" i="22" s="1"/>
  <c r="W22" i="23" s="1"/>
  <c r="W22" i="24" s="1"/>
  <c r="W22" i="25" s="1"/>
  <c r="W22" i="26" s="1"/>
  <c r="W22" i="27" s="1"/>
  <c r="W22" i="28" s="1"/>
  <c r="W22" i="29" s="1"/>
  <c r="W22" i="30" s="1"/>
  <c r="W30" i="17"/>
  <c r="W30" i="21" s="1"/>
  <c r="W30" i="22" s="1"/>
  <c r="W30" i="23" s="1"/>
  <c r="W30" i="24" s="1"/>
  <c r="W30" i="25" s="1"/>
  <c r="W30" i="26" s="1"/>
  <c r="W30" i="27" s="1"/>
  <c r="W30" i="28" s="1"/>
  <c r="W30" i="29" s="1"/>
  <c r="W30" i="30" s="1"/>
  <c r="W31" i="17"/>
  <c r="W31" i="21" s="1"/>
  <c r="W31" i="22" s="1"/>
  <c r="W31" i="23" s="1"/>
  <c r="W31" i="24" s="1"/>
  <c r="W31" i="25" s="1"/>
  <c r="W31" i="26" s="1"/>
  <c r="W31" i="27" s="1"/>
  <c r="W31" i="28" s="1"/>
  <c r="W31" i="29" s="1"/>
  <c r="W31" i="30" s="1"/>
  <c r="V21" i="24"/>
  <c r="V21" i="25" s="1"/>
  <c r="V21" i="26" s="1"/>
  <c r="V21" i="27" s="1"/>
  <c r="V21" i="28" s="1"/>
  <c r="V21" i="29" s="1"/>
  <c r="V21" i="30" s="1"/>
  <c r="V9" i="17"/>
  <c r="V9" i="21" s="1"/>
  <c r="V9" i="22" s="1"/>
  <c r="V9" i="23" s="1"/>
  <c r="V9" i="24" s="1"/>
  <c r="V9" i="25" s="1"/>
  <c r="V9" i="26" s="1"/>
  <c r="V9" i="27" s="1"/>
  <c r="V9" i="28" s="1"/>
  <c r="V9" i="29" s="1"/>
  <c r="V9" i="30" s="1"/>
  <c r="T48" i="17"/>
  <c r="S48" i="17"/>
  <c r="R48" i="17"/>
  <c r="Q48" i="17"/>
  <c r="P48" i="17"/>
  <c r="O48" i="17"/>
  <c r="N48" i="17"/>
  <c r="M48" i="17"/>
  <c r="I48" i="17"/>
  <c r="F20" i="2"/>
  <c r="F20" i="9"/>
  <c r="E48" i="17"/>
  <c r="D48" i="17"/>
  <c r="Z47" i="17"/>
  <c r="Z48" i="17" s="1"/>
  <c r="Y47" i="17"/>
  <c r="Y48" i="17"/>
  <c r="X47" i="17"/>
  <c r="U47" i="17"/>
  <c r="U48" i="17"/>
  <c r="AI41" i="17"/>
  <c r="T41" i="17"/>
  <c r="S41" i="17"/>
  <c r="R41" i="17"/>
  <c r="Q41" i="17"/>
  <c r="P41" i="17"/>
  <c r="O41" i="17"/>
  <c r="N41" i="17"/>
  <c r="L41" i="17"/>
  <c r="F23" i="2"/>
  <c r="F23" i="9" s="1"/>
  <c r="K41" i="17"/>
  <c r="F22" i="2"/>
  <c r="F22" i="9"/>
  <c r="H41" i="17"/>
  <c r="F19" i="2"/>
  <c r="F19" i="9" s="1"/>
  <c r="G41" i="17"/>
  <c r="F18" i="2" s="1"/>
  <c r="F18" i="9" s="1"/>
  <c r="E41" i="17"/>
  <c r="D41" i="17"/>
  <c r="U40" i="17"/>
  <c r="U39" i="17"/>
  <c r="AG41" i="17"/>
  <c r="AF41" i="17"/>
  <c r="U38" i="17"/>
  <c r="T32" i="17"/>
  <c r="S32" i="17"/>
  <c r="R32" i="17"/>
  <c r="Q32" i="17"/>
  <c r="F34" i="2" s="1"/>
  <c r="F34" i="9" s="1"/>
  <c r="P32" i="17"/>
  <c r="F27" i="2" s="1"/>
  <c r="F28" i="9"/>
  <c r="S28" i="9" s="1"/>
  <c r="O32" i="17"/>
  <c r="F26" i="2" s="1"/>
  <c r="F26" i="9" s="1"/>
  <c r="N32" i="17"/>
  <c r="F25" i="2" s="1"/>
  <c r="F25" i="9" s="1"/>
  <c r="J32" i="17"/>
  <c r="F21" i="2" s="1"/>
  <c r="F21" i="9" s="1"/>
  <c r="F32" i="17"/>
  <c r="F17" i="2" s="1"/>
  <c r="E32" i="17"/>
  <c r="D32" i="17"/>
  <c r="U31" i="17"/>
  <c r="U30" i="17"/>
  <c r="U29" i="17"/>
  <c r="U28" i="17"/>
  <c r="U27" i="17"/>
  <c r="U26" i="17"/>
  <c r="U25" i="17"/>
  <c r="U24" i="17"/>
  <c r="U23" i="17"/>
  <c r="U22" i="17"/>
  <c r="U21" i="17"/>
  <c r="U20" i="17"/>
  <c r="U19" i="17"/>
  <c r="U18" i="17"/>
  <c r="U17" i="17"/>
  <c r="U16" i="17"/>
  <c r="U15" i="17"/>
  <c r="U14" i="17"/>
  <c r="U13" i="17"/>
  <c r="U12" i="17"/>
  <c r="U11" i="17"/>
  <c r="U10" i="17"/>
  <c r="U9" i="17"/>
  <c r="B5" i="17" a="1"/>
  <c r="B5" i="17" s="1"/>
  <c r="B4" i="17"/>
  <c r="B3" i="17"/>
  <c r="H10" i="3"/>
  <c r="G10" i="3"/>
  <c r="H9" i="3"/>
  <c r="G9" i="3"/>
  <c r="G45" i="3" s="1"/>
  <c r="G8" i="3"/>
  <c r="H41" i="14"/>
  <c r="E19" i="2" s="1"/>
  <c r="L41" i="14"/>
  <c r="E23" i="2" s="1"/>
  <c r="AD38" i="14"/>
  <c r="AD38" i="17"/>
  <c r="AD38" i="21" s="1"/>
  <c r="AD39" i="14"/>
  <c r="AD39" i="17" s="1"/>
  <c r="AD40" i="14"/>
  <c r="AD40" i="17" s="1"/>
  <c r="AD40" i="21" s="1"/>
  <c r="AD40" i="22" s="1"/>
  <c r="AD40" i="23" s="1"/>
  <c r="AD40" i="24" s="1"/>
  <c r="AD40" i="25" s="1"/>
  <c r="AD40" i="26" s="1"/>
  <c r="AD40" i="27" s="1"/>
  <c r="AD40" i="28" s="1"/>
  <c r="AD40" i="29" s="1"/>
  <c r="AD40" i="30" s="1"/>
  <c r="Z38" i="14"/>
  <c r="Z39" i="14"/>
  <c r="Z40" i="14"/>
  <c r="T48" i="14"/>
  <c r="S48" i="14"/>
  <c r="R48" i="14"/>
  <c r="Q48" i="14"/>
  <c r="P48" i="14"/>
  <c r="O48" i="14"/>
  <c r="N48" i="14"/>
  <c r="M48" i="14"/>
  <c r="I48" i="14"/>
  <c r="E20" i="2" s="1"/>
  <c r="E48" i="14"/>
  <c r="D48" i="14"/>
  <c r="AL47" i="14"/>
  <c r="AL48" i="14"/>
  <c r="AK47" i="14"/>
  <c r="AK47" i="17" s="1"/>
  <c r="AK47" i="21" s="1"/>
  <c r="AK48" i="14"/>
  <c r="AJ47" i="14"/>
  <c r="AJ48" i="14"/>
  <c r="AI47" i="14"/>
  <c r="AI48" i="14"/>
  <c r="AH47" i="14"/>
  <c r="AH48" i="14" s="1"/>
  <c r="AG47" i="14"/>
  <c r="AG48" i="14"/>
  <c r="AF47" i="14"/>
  <c r="AF48" i="14"/>
  <c r="AE47" i="14"/>
  <c r="AE48" i="14"/>
  <c r="AA47" i="14"/>
  <c r="AA47" i="17" s="1"/>
  <c r="AA47" i="21" s="1"/>
  <c r="AA47" i="22" s="1"/>
  <c r="AA48" i="14"/>
  <c r="W47" i="14"/>
  <c r="W47" i="17" s="1"/>
  <c r="W48" i="14"/>
  <c r="V47" i="14"/>
  <c r="V48" i="14" s="1"/>
  <c r="U47" i="14"/>
  <c r="U48" i="14"/>
  <c r="U40" i="14"/>
  <c r="U38" i="14"/>
  <c r="E41" i="14"/>
  <c r="G41" i="14"/>
  <c r="E18" i="2" s="1"/>
  <c r="E18" i="9"/>
  <c r="R18" i="9"/>
  <c r="K41" i="14"/>
  <c r="E22" i="2" s="1"/>
  <c r="N41" i="14"/>
  <c r="O41" i="14"/>
  <c r="P41" i="14"/>
  <c r="Q41" i="14"/>
  <c r="R41" i="14"/>
  <c r="S41" i="14"/>
  <c r="T41" i="14"/>
  <c r="D41" i="14"/>
  <c r="AL40" i="14"/>
  <c r="AK40" i="14"/>
  <c r="AK40" i="17" s="1"/>
  <c r="AK41" i="17" s="1"/>
  <c r="AJ40" i="14"/>
  <c r="AI40" i="14"/>
  <c r="AH40" i="14"/>
  <c r="AG40" i="14"/>
  <c r="AF40" i="14"/>
  <c r="AC40" i="14"/>
  <c r="AC40" i="17" s="1"/>
  <c r="Y40" i="14"/>
  <c r="Y40" i="17" s="1"/>
  <c r="Y40" i="21" s="1"/>
  <c r="Y40" i="22" s="1"/>
  <c r="Y40" i="23" s="1"/>
  <c r="Y40" i="24" s="1"/>
  <c r="Y40" i="25" s="1"/>
  <c r="Y40" i="26" s="1"/>
  <c r="W40" i="14"/>
  <c r="W40" i="17" s="1"/>
  <c r="V40" i="14"/>
  <c r="V40" i="17" s="1"/>
  <c r="V40" i="21" s="1"/>
  <c r="V40" i="22" s="1"/>
  <c r="V40" i="23" s="1"/>
  <c r="V40" i="24" s="1"/>
  <c r="V40" i="25" s="1"/>
  <c r="V40" i="26" s="1"/>
  <c r="AL39" i="14"/>
  <c r="AL39" i="17" s="1"/>
  <c r="AL39" i="21" s="1"/>
  <c r="AL39" i="22" s="1"/>
  <c r="AL39" i="23" s="1"/>
  <c r="AL39" i="24" s="1"/>
  <c r="AL39" i="25" s="1"/>
  <c r="AL39" i="26" s="1"/>
  <c r="AL39" i="27" s="1"/>
  <c r="AL39" i="28" s="1"/>
  <c r="AL39" i="29" s="1"/>
  <c r="AL39" i="30" s="1"/>
  <c r="AK39" i="14"/>
  <c r="AJ39" i="14"/>
  <c r="AJ39" i="17" s="1"/>
  <c r="AJ39" i="21" s="1"/>
  <c r="AJ39" i="22" s="1"/>
  <c r="AJ39" i="23" s="1"/>
  <c r="AI39" i="14"/>
  <c r="AI39" i="17" s="1"/>
  <c r="AH39" i="14"/>
  <c r="AH39" i="17" s="1"/>
  <c r="AG39" i="14"/>
  <c r="AF39" i="14"/>
  <c r="AC39" i="14"/>
  <c r="AC39" i="17" s="1"/>
  <c r="AC39" i="21"/>
  <c r="AC39" i="22"/>
  <c r="AC39" i="23"/>
  <c r="AC39" i="24"/>
  <c r="Y39" i="14"/>
  <c r="Y39" i="17" s="1"/>
  <c r="Y39" i="21" s="1"/>
  <c r="Y39" i="22" s="1"/>
  <c r="Y39" i="23" s="1"/>
  <c r="Y39" i="24" s="1"/>
  <c r="Y39" i="25" s="1"/>
  <c r="Y39" i="26" s="1"/>
  <c r="Y39" i="27" s="1"/>
  <c r="Y39" i="28" s="1"/>
  <c r="Y39" i="29" s="1"/>
  <c r="Y39" i="30" s="1"/>
  <c r="W39" i="14"/>
  <c r="W39" i="17"/>
  <c r="W39" i="21"/>
  <c r="W39" i="22"/>
  <c r="W39" i="23" s="1"/>
  <c r="W39" i="24" s="1"/>
  <c r="W39" i="25" s="1"/>
  <c r="W39" i="26" s="1"/>
  <c r="W39" i="27" s="1"/>
  <c r="W39" i="28" s="1"/>
  <c r="W39" i="29" s="1"/>
  <c r="W39" i="30" s="1"/>
  <c r="V39" i="14"/>
  <c r="V39" i="17"/>
  <c r="V39" i="21"/>
  <c r="V39" i="22"/>
  <c r="V39" i="23"/>
  <c r="V39" i="24" s="1"/>
  <c r="V39" i="25" s="1"/>
  <c r="V39" i="26" s="1"/>
  <c r="V39" i="27"/>
  <c r="V39" i="28"/>
  <c r="V39" i="29" s="1"/>
  <c r="V39" i="30"/>
  <c r="U39" i="14"/>
  <c r="U41" i="14" s="1"/>
  <c r="AL38" i="14"/>
  <c r="AK38" i="14"/>
  <c r="AJ38" i="14"/>
  <c r="AI38" i="14"/>
  <c r="AI38" i="17" s="1"/>
  <c r="AI38" i="21" s="1"/>
  <c r="AI38" i="22" s="1"/>
  <c r="AH38" i="14"/>
  <c r="AH38" i="17" s="1"/>
  <c r="AH38" i="21" s="1"/>
  <c r="AH38" i="22" s="1"/>
  <c r="AG38" i="14"/>
  <c r="AG38" i="17" s="1"/>
  <c r="AF38" i="14"/>
  <c r="AC38" i="14"/>
  <c r="AC38" i="17" s="1"/>
  <c r="AC38" i="21" s="1"/>
  <c r="AC38" i="22" s="1"/>
  <c r="AC38" i="23" s="1"/>
  <c r="AC38" i="24" s="1"/>
  <c r="AC41" i="14"/>
  <c r="Y38" i="14"/>
  <c r="Y38" i="17"/>
  <c r="Y41" i="17" s="1"/>
  <c r="Y38" i="21"/>
  <c r="Y38" i="22" s="1"/>
  <c r="W38" i="14"/>
  <c r="V38" i="14"/>
  <c r="B2" i="3"/>
  <c r="R15" i="2"/>
  <c r="R16" i="2"/>
  <c r="AL31" i="14"/>
  <c r="AL31" i="17" s="1"/>
  <c r="AL31" i="21" s="1"/>
  <c r="AL31" i="22" s="1"/>
  <c r="AL31" i="23" s="1"/>
  <c r="AL31" i="24" s="1"/>
  <c r="AL31" i="25" s="1"/>
  <c r="AL31" i="26" s="1"/>
  <c r="AL31" i="27" s="1"/>
  <c r="AL31" i="28" s="1"/>
  <c r="AL31" i="29" s="1"/>
  <c r="AL31" i="30" s="1"/>
  <c r="AK31" i="14"/>
  <c r="AJ31" i="14"/>
  <c r="AJ31" i="17" s="1"/>
  <c r="AJ31" i="21" s="1"/>
  <c r="AJ31" i="22" s="1"/>
  <c r="AJ31" i="23" s="1"/>
  <c r="AJ31" i="24" s="1"/>
  <c r="AJ31" i="25" s="1"/>
  <c r="AJ31" i="26" s="1"/>
  <c r="AJ31" i="27" s="1"/>
  <c r="AJ31" i="28" s="1"/>
  <c r="AJ31" i="29" s="1"/>
  <c r="AJ31" i="30" s="1"/>
  <c r="AI31" i="14"/>
  <c r="AI31" i="17" s="1"/>
  <c r="AI31" i="21" s="1"/>
  <c r="AI31" i="22" s="1"/>
  <c r="AI31" i="23" s="1"/>
  <c r="AI31" i="24" s="1"/>
  <c r="AI31" i="25" s="1"/>
  <c r="AI31" i="26" s="1"/>
  <c r="AI31" i="27" s="1"/>
  <c r="AI31" i="28" s="1"/>
  <c r="AI31" i="29" s="1"/>
  <c r="AI31" i="30" s="1"/>
  <c r="AH31" i="14"/>
  <c r="AH31" i="17" s="1"/>
  <c r="AG31" i="14"/>
  <c r="AG31" i="17" s="1"/>
  <c r="AG31" i="21" s="1"/>
  <c r="AG31" i="22" s="1"/>
  <c r="AG31" i="23" s="1"/>
  <c r="AG31" i="24" s="1"/>
  <c r="AG31" i="25" s="1"/>
  <c r="AG31" i="26" s="1"/>
  <c r="AG31" i="27" s="1"/>
  <c r="AG31" i="28" s="1"/>
  <c r="AG31" i="29" s="1"/>
  <c r="AG31" i="30" s="1"/>
  <c r="AF31" i="14"/>
  <c r="AF31" i="17" s="1"/>
  <c r="AF31" i="21" s="1"/>
  <c r="AF31" i="22" s="1"/>
  <c r="AF31" i="23" s="1"/>
  <c r="AF31" i="24" s="1"/>
  <c r="AF31" i="25" s="1"/>
  <c r="AF31" i="26" s="1"/>
  <c r="AF31" i="27" s="1"/>
  <c r="AF31" i="28" s="1"/>
  <c r="AF31" i="29" s="1"/>
  <c r="AF31" i="30" s="1"/>
  <c r="AB31" i="14"/>
  <c r="AB31" i="17" s="1"/>
  <c r="X31" i="14"/>
  <c r="X31" i="17" s="1"/>
  <c r="X31" i="21" s="1"/>
  <c r="X31" i="22" s="1"/>
  <c r="X31" i="23" s="1"/>
  <c r="X31" i="24" s="1"/>
  <c r="X31" i="25" s="1"/>
  <c r="X31" i="26" s="1"/>
  <c r="X31" i="27" s="1"/>
  <c r="X31" i="28" s="1"/>
  <c r="W31" i="14"/>
  <c r="V31" i="14"/>
  <c r="V31" i="17" s="1"/>
  <c r="V31" i="21" s="1"/>
  <c r="V31" i="22" s="1"/>
  <c r="V31" i="23" s="1"/>
  <c r="V31" i="24" s="1"/>
  <c r="V31" i="25" s="1"/>
  <c r="V31" i="26" s="1"/>
  <c r="V31" i="27" s="1"/>
  <c r="V31" i="28" s="1"/>
  <c r="V31" i="29" s="1"/>
  <c r="V31" i="30" s="1"/>
  <c r="AL30" i="14"/>
  <c r="AK30" i="14"/>
  <c r="AK30" i="17" s="1"/>
  <c r="AK30" i="21" s="1"/>
  <c r="AJ30" i="14"/>
  <c r="AJ30" i="17" s="1"/>
  <c r="AJ30" i="21" s="1"/>
  <c r="AJ30" i="22" s="1"/>
  <c r="AJ30" i="23" s="1"/>
  <c r="AJ30" i="24" s="1"/>
  <c r="AJ30" i="25" s="1"/>
  <c r="AJ30" i="26" s="1"/>
  <c r="AJ30" i="27" s="1"/>
  <c r="AJ30" i="28" s="1"/>
  <c r="AJ30" i="29" s="1"/>
  <c r="AJ30" i="30" s="1"/>
  <c r="AI30" i="14"/>
  <c r="AH30" i="14"/>
  <c r="AH30" i="17" s="1"/>
  <c r="AH30" i="21" s="1"/>
  <c r="AH30" i="22" s="1"/>
  <c r="AH30" i="23" s="1"/>
  <c r="AH30" i="24" s="1"/>
  <c r="AH30" i="25" s="1"/>
  <c r="AH30" i="26" s="1"/>
  <c r="AH30" i="27" s="1"/>
  <c r="AH30" i="28" s="1"/>
  <c r="AH30" i="29" s="1"/>
  <c r="AH30" i="30" s="1"/>
  <c r="AG30" i="14"/>
  <c r="AG30" i="17" s="1"/>
  <c r="AG30" i="21" s="1"/>
  <c r="AG30" i="22" s="1"/>
  <c r="AG30" i="23" s="1"/>
  <c r="AG30" i="24" s="1"/>
  <c r="AG30" i="25" s="1"/>
  <c r="AG30" i="26" s="1"/>
  <c r="AG30" i="27" s="1"/>
  <c r="AG30" i="28" s="1"/>
  <c r="AG30" i="29" s="1"/>
  <c r="AG30" i="30" s="1"/>
  <c r="AF30" i="14"/>
  <c r="AM30" i="14" s="1"/>
  <c r="AF30" i="17"/>
  <c r="AF30" i="21"/>
  <c r="AF30" i="22" s="1"/>
  <c r="AF30" i="23" s="1"/>
  <c r="AF30" i="24" s="1"/>
  <c r="AF30" i="25" s="1"/>
  <c r="AF30" i="26" s="1"/>
  <c r="AF30" i="27" s="1"/>
  <c r="AF30" i="28" s="1"/>
  <c r="AF30" i="29" s="1"/>
  <c r="AF30" i="30" s="1"/>
  <c r="AB30" i="14"/>
  <c r="X30" i="14"/>
  <c r="X30" i="17" s="1"/>
  <c r="X30" i="21"/>
  <c r="W30" i="14"/>
  <c r="V30" i="14"/>
  <c r="V30" i="17"/>
  <c r="V30" i="21"/>
  <c r="V30" i="22"/>
  <c r="V30" i="23"/>
  <c r="V30" i="24"/>
  <c r="AL29" i="14"/>
  <c r="AL29" i="17" s="1"/>
  <c r="AL29" i="21" s="1"/>
  <c r="AL29" i="22" s="1"/>
  <c r="AL29" i="23" s="1"/>
  <c r="AL29" i="24" s="1"/>
  <c r="AL29" i="25" s="1"/>
  <c r="AL29" i="26" s="1"/>
  <c r="AL29" i="27" s="1"/>
  <c r="AL29" i="28" s="1"/>
  <c r="AL29" i="29" s="1"/>
  <c r="AL29" i="30" s="1"/>
  <c r="AK29" i="14"/>
  <c r="AK29" i="17" s="1"/>
  <c r="AK29" i="21" s="1"/>
  <c r="AK29" i="22" s="1"/>
  <c r="AK29" i="23" s="1"/>
  <c r="AK29" i="24" s="1"/>
  <c r="AK29" i="25" s="1"/>
  <c r="AK29" i="26" s="1"/>
  <c r="AK29" i="27" s="1"/>
  <c r="AK29" i="28" s="1"/>
  <c r="AK29" i="29" s="1"/>
  <c r="AK29" i="30" s="1"/>
  <c r="AJ29" i="14"/>
  <c r="AJ29" i="17" s="1"/>
  <c r="AJ29" i="21" s="1"/>
  <c r="AJ29" i="22" s="1"/>
  <c r="AJ29" i="23" s="1"/>
  <c r="AJ29" i="24" s="1"/>
  <c r="AJ29" i="25" s="1"/>
  <c r="AJ29" i="26" s="1"/>
  <c r="AJ29" i="27" s="1"/>
  <c r="AJ29" i="28" s="1"/>
  <c r="AJ29" i="29" s="1"/>
  <c r="AJ29" i="30" s="1"/>
  <c r="AI29" i="14"/>
  <c r="AI29" i="17" s="1"/>
  <c r="AI29" i="21" s="1"/>
  <c r="AI29" i="22" s="1"/>
  <c r="AI29" i="23" s="1"/>
  <c r="AI29" i="24" s="1"/>
  <c r="AI29" i="25" s="1"/>
  <c r="AI29" i="26" s="1"/>
  <c r="AI29" i="27" s="1"/>
  <c r="AI29" i="28" s="1"/>
  <c r="AI29" i="29" s="1"/>
  <c r="AI29" i="30" s="1"/>
  <c r="AH29" i="14"/>
  <c r="AH29" i="17" s="1"/>
  <c r="AH29" i="21" s="1"/>
  <c r="AH29" i="22" s="1"/>
  <c r="AH29" i="23" s="1"/>
  <c r="AH29" i="24" s="1"/>
  <c r="AH29" i="25" s="1"/>
  <c r="AH29" i="26" s="1"/>
  <c r="AH29" i="27" s="1"/>
  <c r="AH29" i="28" s="1"/>
  <c r="AH29" i="29" s="1"/>
  <c r="AH29" i="30" s="1"/>
  <c r="AG29" i="14"/>
  <c r="AG29" i="17" s="1"/>
  <c r="AG29" i="21" s="1"/>
  <c r="AG29" i="22" s="1"/>
  <c r="AG29" i="23" s="1"/>
  <c r="AG29" i="24" s="1"/>
  <c r="AG29" i="25" s="1"/>
  <c r="AG29" i="26" s="1"/>
  <c r="AG29" i="27" s="1"/>
  <c r="AG29" i="28" s="1"/>
  <c r="AG29" i="29" s="1"/>
  <c r="AG29" i="30" s="1"/>
  <c r="AF29" i="14"/>
  <c r="AF29" i="17" s="1"/>
  <c r="AF29" i="21" s="1"/>
  <c r="AF29" i="22" s="1"/>
  <c r="AF29" i="23" s="1"/>
  <c r="AF29" i="24" s="1"/>
  <c r="AF29" i="25" s="1"/>
  <c r="AF29" i="26" s="1"/>
  <c r="AF29" i="27" s="1"/>
  <c r="AF29" i="28" s="1"/>
  <c r="AF29" i="29" s="1"/>
  <c r="AF29" i="30" s="1"/>
  <c r="AB29" i="14"/>
  <c r="AB29" i="17" s="1"/>
  <c r="AB29" i="21" s="1"/>
  <c r="AB29" i="22" s="1"/>
  <c r="AB29" i="23" s="1"/>
  <c r="AB29" i="24" s="1"/>
  <c r="AB29" i="25" s="1"/>
  <c r="AB29" i="26" s="1"/>
  <c r="AB29" i="27" s="1"/>
  <c r="AB29" i="28" s="1"/>
  <c r="AB29" i="29" s="1"/>
  <c r="AB29" i="30" s="1"/>
  <c r="X29" i="14"/>
  <c r="X29" i="17" s="1"/>
  <c r="W29" i="14"/>
  <c r="W29" i="17" s="1"/>
  <c r="W29" i="21" s="1"/>
  <c r="W29" i="22" s="1"/>
  <c r="W29" i="23" s="1"/>
  <c r="W29" i="24" s="1"/>
  <c r="W29" i="25" s="1"/>
  <c r="W29" i="26" s="1"/>
  <c r="W29" i="27" s="1"/>
  <c r="W29" i="28" s="1"/>
  <c r="W29" i="29" s="1"/>
  <c r="W29" i="30" s="1"/>
  <c r="V29" i="14"/>
  <c r="V29" i="17" s="1"/>
  <c r="V29" i="21" s="1"/>
  <c r="V29" i="22" s="1"/>
  <c r="V29" i="23" s="1"/>
  <c r="V29" i="24" s="1"/>
  <c r="V29" i="25" s="1"/>
  <c r="V29" i="26" s="1"/>
  <c r="V29" i="27" s="1"/>
  <c r="V29" i="28" s="1"/>
  <c r="V29" i="29" s="1"/>
  <c r="V29" i="30" s="1"/>
  <c r="AL28" i="14"/>
  <c r="AL28" i="17" s="1"/>
  <c r="AL28" i="21" s="1"/>
  <c r="AL28" i="22" s="1"/>
  <c r="AL28" i="23" s="1"/>
  <c r="AL28" i="24" s="1"/>
  <c r="AL28" i="25" s="1"/>
  <c r="AL28" i="26" s="1"/>
  <c r="AL28" i="27" s="1"/>
  <c r="AL28" i="28" s="1"/>
  <c r="AL28" i="29" s="1"/>
  <c r="AL28" i="30" s="1"/>
  <c r="AK28" i="14"/>
  <c r="AK28" i="17" s="1"/>
  <c r="AK28" i="21" s="1"/>
  <c r="AK28" i="22" s="1"/>
  <c r="AK28" i="23" s="1"/>
  <c r="AK28" i="24" s="1"/>
  <c r="AK28" i="25" s="1"/>
  <c r="AK28" i="26" s="1"/>
  <c r="AK28" i="27" s="1"/>
  <c r="AK28" i="28" s="1"/>
  <c r="AK28" i="29" s="1"/>
  <c r="AK28" i="30" s="1"/>
  <c r="AJ28" i="14"/>
  <c r="AJ28" i="17"/>
  <c r="AJ28" i="21" s="1"/>
  <c r="AJ28" i="22" s="1"/>
  <c r="AJ28" i="23" s="1"/>
  <c r="AJ28" i="24" s="1"/>
  <c r="AJ28" i="25" s="1"/>
  <c r="AJ28" i="26" s="1"/>
  <c r="AJ28" i="27" s="1"/>
  <c r="AJ28" i="28" s="1"/>
  <c r="AJ28" i="29" s="1"/>
  <c r="AJ28" i="30" s="1"/>
  <c r="AI28" i="14"/>
  <c r="AI28" i="17" s="1"/>
  <c r="AI28" i="21" s="1"/>
  <c r="AI28" i="22" s="1"/>
  <c r="AI28" i="23" s="1"/>
  <c r="AI28" i="24" s="1"/>
  <c r="AI28" i="25" s="1"/>
  <c r="AI28" i="26" s="1"/>
  <c r="AI28" i="27" s="1"/>
  <c r="AI28" i="28" s="1"/>
  <c r="AI28" i="29" s="1"/>
  <c r="AI28" i="30" s="1"/>
  <c r="AH28" i="14"/>
  <c r="AH28" i="17"/>
  <c r="AH28" i="21" s="1"/>
  <c r="AH28" i="22" s="1"/>
  <c r="AH28" i="23" s="1"/>
  <c r="AH28" i="24" s="1"/>
  <c r="AH28" i="25" s="1"/>
  <c r="AH28" i="26" s="1"/>
  <c r="AH28" i="27" s="1"/>
  <c r="AH28" i="28" s="1"/>
  <c r="AH28" i="29" s="1"/>
  <c r="AH28" i="30" s="1"/>
  <c r="AG28" i="14"/>
  <c r="AG28" i="17"/>
  <c r="AG28" i="21" s="1"/>
  <c r="AG28" i="22" s="1"/>
  <c r="AG28" i="23" s="1"/>
  <c r="AG28" i="24" s="1"/>
  <c r="AG28" i="25" s="1"/>
  <c r="AG28" i="26" s="1"/>
  <c r="AG28" i="27" s="1"/>
  <c r="AG28" i="28" s="1"/>
  <c r="AG28" i="29" s="1"/>
  <c r="AG28" i="30" s="1"/>
  <c r="AF28" i="14"/>
  <c r="AB28" i="14"/>
  <c r="AB28" i="17" s="1"/>
  <c r="AB28" i="21" s="1"/>
  <c r="AB28" i="22" s="1"/>
  <c r="AB28" i="23" s="1"/>
  <c r="AB28" i="24" s="1"/>
  <c r="AB28" i="25" s="1"/>
  <c r="AB28" i="26" s="1"/>
  <c r="AB28" i="27" s="1"/>
  <c r="AB28" i="28" s="1"/>
  <c r="AB28" i="29" s="1"/>
  <c r="AB28" i="30" s="1"/>
  <c r="X28" i="14"/>
  <c r="X28" i="17" s="1"/>
  <c r="W28" i="14"/>
  <c r="W28" i="17" s="1"/>
  <c r="W28" i="21" s="1"/>
  <c r="W28" i="22" s="1"/>
  <c r="W28" i="23" s="1"/>
  <c r="W28" i="24" s="1"/>
  <c r="W28" i="25" s="1"/>
  <c r="W28" i="26" s="1"/>
  <c r="W28" i="27" s="1"/>
  <c r="W28" i="28" s="1"/>
  <c r="W28" i="29" s="1"/>
  <c r="W28" i="30" s="1"/>
  <c r="V28" i="14"/>
  <c r="V28" i="17" s="1"/>
  <c r="V28" i="21" s="1"/>
  <c r="V28" i="22" s="1"/>
  <c r="V28" i="23" s="1"/>
  <c r="V28" i="24" s="1"/>
  <c r="V28" i="25" s="1"/>
  <c r="V28" i="26" s="1"/>
  <c r="V28" i="27" s="1"/>
  <c r="V28" i="28" s="1"/>
  <c r="V28" i="29" s="1"/>
  <c r="V28" i="30" s="1"/>
  <c r="AL27" i="14"/>
  <c r="AL27" i="17" s="1"/>
  <c r="AL27" i="21" s="1"/>
  <c r="AL27" i="22" s="1"/>
  <c r="AL27" i="23" s="1"/>
  <c r="AL27" i="24" s="1"/>
  <c r="AL27" i="25" s="1"/>
  <c r="AL27" i="26" s="1"/>
  <c r="AL27" i="27" s="1"/>
  <c r="AL27" i="28" s="1"/>
  <c r="AL27" i="29" s="1"/>
  <c r="AL27" i="30" s="1"/>
  <c r="AK27" i="14"/>
  <c r="AK27" i="17" s="1"/>
  <c r="AK27" i="21" s="1"/>
  <c r="AK27" i="22" s="1"/>
  <c r="AK27" i="23" s="1"/>
  <c r="AK27" i="24" s="1"/>
  <c r="AK27" i="25" s="1"/>
  <c r="AK27" i="26" s="1"/>
  <c r="AK27" i="27" s="1"/>
  <c r="AK27" i="28" s="1"/>
  <c r="AK27" i="29" s="1"/>
  <c r="AK27" i="30" s="1"/>
  <c r="AJ27" i="14"/>
  <c r="AJ27" i="17" s="1"/>
  <c r="AJ27" i="21" s="1"/>
  <c r="AJ27" i="22" s="1"/>
  <c r="AJ27" i="23" s="1"/>
  <c r="AJ27" i="24" s="1"/>
  <c r="AJ27" i="25" s="1"/>
  <c r="AJ27" i="26" s="1"/>
  <c r="AJ27" i="27" s="1"/>
  <c r="AJ27" i="28" s="1"/>
  <c r="AJ27" i="29" s="1"/>
  <c r="AJ27" i="30" s="1"/>
  <c r="AI27" i="14"/>
  <c r="AH27" i="14"/>
  <c r="AH27" i="17"/>
  <c r="AH27" i="21" s="1"/>
  <c r="AH27" i="22"/>
  <c r="AH27" i="23" s="1"/>
  <c r="AH27" i="24" s="1"/>
  <c r="AH27" i="25" s="1"/>
  <c r="AH27" i="26" s="1"/>
  <c r="AH27" i="27" s="1"/>
  <c r="AH27" i="28" s="1"/>
  <c r="AH27" i="29" s="1"/>
  <c r="AH27" i="30" s="1"/>
  <c r="AG27" i="14"/>
  <c r="AG27" i="17" s="1"/>
  <c r="AG27" i="21" s="1"/>
  <c r="AG27" i="22" s="1"/>
  <c r="AG27" i="23" s="1"/>
  <c r="AG27" i="24" s="1"/>
  <c r="AG27" i="25" s="1"/>
  <c r="AG27" i="26" s="1"/>
  <c r="AG27" i="27" s="1"/>
  <c r="AG27" i="28" s="1"/>
  <c r="AG27" i="29" s="1"/>
  <c r="AG27" i="30" s="1"/>
  <c r="AF27" i="14"/>
  <c r="AB27" i="14"/>
  <c r="AB27" i="17" s="1"/>
  <c r="AB27" i="21" s="1"/>
  <c r="AB27" i="22" s="1"/>
  <c r="AB27" i="23" s="1"/>
  <c r="AB27" i="24" s="1"/>
  <c r="AB27" i="25" s="1"/>
  <c r="AB27" i="26" s="1"/>
  <c r="AB27" i="27" s="1"/>
  <c r="AB27" i="28" s="1"/>
  <c r="AB27" i="29" s="1"/>
  <c r="AB27" i="30" s="1"/>
  <c r="X27" i="14"/>
  <c r="W27" i="14"/>
  <c r="W27" i="17" s="1"/>
  <c r="W27" i="21" s="1"/>
  <c r="W27" i="22" s="1"/>
  <c r="W27" i="23" s="1"/>
  <c r="W27" i="24" s="1"/>
  <c r="W27" i="25" s="1"/>
  <c r="W27" i="26" s="1"/>
  <c r="W27" i="27" s="1"/>
  <c r="W27" i="28" s="1"/>
  <c r="W27" i="29" s="1"/>
  <c r="W27" i="30" s="1"/>
  <c r="V27" i="14"/>
  <c r="V27" i="17" s="1"/>
  <c r="V27" i="21" s="1"/>
  <c r="V27" i="22" s="1"/>
  <c r="V27" i="23" s="1"/>
  <c r="V27" i="24" s="1"/>
  <c r="V27" i="25" s="1"/>
  <c r="V27" i="26" s="1"/>
  <c r="V27" i="27" s="1"/>
  <c r="V27" i="28" s="1"/>
  <c r="V27" i="29" s="1"/>
  <c r="V27" i="30" s="1"/>
  <c r="AL26" i="14"/>
  <c r="AK26" i="14"/>
  <c r="AK26" i="17" s="1"/>
  <c r="AK26" i="21" s="1"/>
  <c r="AK26" i="22" s="1"/>
  <c r="AK26" i="23" s="1"/>
  <c r="AK26" i="24" s="1"/>
  <c r="AK26" i="25" s="1"/>
  <c r="AK26" i="26" s="1"/>
  <c r="AK26" i="27" s="1"/>
  <c r="AK26" i="28" s="1"/>
  <c r="AK26" i="29" s="1"/>
  <c r="AK26" i="30" s="1"/>
  <c r="AJ26" i="14"/>
  <c r="AJ26" i="17" s="1"/>
  <c r="AJ26" i="21" s="1"/>
  <c r="AJ26" i="22" s="1"/>
  <c r="AJ26" i="23" s="1"/>
  <c r="AJ26" i="24" s="1"/>
  <c r="AJ26" i="25" s="1"/>
  <c r="AJ26" i="26" s="1"/>
  <c r="AJ26" i="27" s="1"/>
  <c r="AJ26" i="28" s="1"/>
  <c r="AJ26" i="29" s="1"/>
  <c r="AJ26" i="30" s="1"/>
  <c r="AI26" i="14"/>
  <c r="AI26" i="17" s="1"/>
  <c r="AI26" i="21" s="1"/>
  <c r="AI26" i="22" s="1"/>
  <c r="AI26" i="23" s="1"/>
  <c r="AI26" i="24" s="1"/>
  <c r="AI26" i="25" s="1"/>
  <c r="AI26" i="26" s="1"/>
  <c r="AI26" i="27" s="1"/>
  <c r="AI26" i="28" s="1"/>
  <c r="AI26" i="29" s="1"/>
  <c r="AI26" i="30" s="1"/>
  <c r="AH26" i="14"/>
  <c r="AH26" i="17" s="1"/>
  <c r="AH26" i="21" s="1"/>
  <c r="AH26" i="22" s="1"/>
  <c r="AH26" i="23" s="1"/>
  <c r="AH26" i="24" s="1"/>
  <c r="AH26" i="25" s="1"/>
  <c r="AH26" i="26" s="1"/>
  <c r="AH26" i="27" s="1"/>
  <c r="AH26" i="28" s="1"/>
  <c r="AH26" i="29" s="1"/>
  <c r="AH26" i="30" s="1"/>
  <c r="AG26" i="14"/>
  <c r="AG26" i="17" s="1"/>
  <c r="AG26" i="21" s="1"/>
  <c r="AG26" i="22" s="1"/>
  <c r="AG26" i="23" s="1"/>
  <c r="AG26" i="24" s="1"/>
  <c r="AG26" i="25" s="1"/>
  <c r="AG26" i="26" s="1"/>
  <c r="AG26" i="27" s="1"/>
  <c r="AG26" i="28" s="1"/>
  <c r="AG26" i="29" s="1"/>
  <c r="AG26" i="30" s="1"/>
  <c r="AF26" i="14"/>
  <c r="AB26" i="14"/>
  <c r="AB26" i="17" s="1"/>
  <c r="AB26" i="21" s="1"/>
  <c r="AB26" i="22" s="1"/>
  <c r="AB26" i="23" s="1"/>
  <c r="AB26" i="24" s="1"/>
  <c r="AB26" i="25" s="1"/>
  <c r="AB26" i="26" s="1"/>
  <c r="AB26" i="27" s="1"/>
  <c r="AB26" i="28" s="1"/>
  <c r="AB26" i="29" s="1"/>
  <c r="AB26" i="30" s="1"/>
  <c r="X26" i="14"/>
  <c r="W26" i="14"/>
  <c r="W26" i="17" s="1"/>
  <c r="W26" i="21" s="1"/>
  <c r="W26" i="22" s="1"/>
  <c r="W26" i="23" s="1"/>
  <c r="W26" i="24" s="1"/>
  <c r="W26" i="25" s="1"/>
  <c r="W26" i="26" s="1"/>
  <c r="W26" i="27" s="1"/>
  <c r="W26" i="28" s="1"/>
  <c r="W26" i="29" s="1"/>
  <c r="W26" i="30" s="1"/>
  <c r="V26" i="14"/>
  <c r="V26" i="17" s="1"/>
  <c r="V26" i="21" s="1"/>
  <c r="V26" i="22" s="1"/>
  <c r="V26" i="23" s="1"/>
  <c r="V26" i="24" s="1"/>
  <c r="V26" i="25" s="1"/>
  <c r="V26" i="26" s="1"/>
  <c r="V26" i="27" s="1"/>
  <c r="V26" i="28" s="1"/>
  <c r="V26" i="29" s="1"/>
  <c r="V26" i="30" s="1"/>
  <c r="AL25" i="14"/>
  <c r="AL25" i="17" s="1"/>
  <c r="AL25" i="21" s="1"/>
  <c r="AL25" i="22" s="1"/>
  <c r="AL25" i="23" s="1"/>
  <c r="AL25" i="24" s="1"/>
  <c r="AL25" i="25" s="1"/>
  <c r="AL25" i="26" s="1"/>
  <c r="AL25" i="27" s="1"/>
  <c r="AL25" i="28" s="1"/>
  <c r="AL25" i="29" s="1"/>
  <c r="AL25" i="30" s="1"/>
  <c r="AK25" i="14"/>
  <c r="AK25" i="17" s="1"/>
  <c r="AK25" i="21" s="1"/>
  <c r="AK25" i="22" s="1"/>
  <c r="AK25" i="23" s="1"/>
  <c r="AK25" i="24" s="1"/>
  <c r="AK25" i="25" s="1"/>
  <c r="AK25" i="26" s="1"/>
  <c r="AK25" i="27" s="1"/>
  <c r="AK25" i="28" s="1"/>
  <c r="AK25" i="29" s="1"/>
  <c r="AK25" i="30" s="1"/>
  <c r="AJ25" i="14"/>
  <c r="AJ25" i="17" s="1"/>
  <c r="AJ25" i="21" s="1"/>
  <c r="AJ25" i="22" s="1"/>
  <c r="AJ25" i="23" s="1"/>
  <c r="AJ25" i="24" s="1"/>
  <c r="AJ25" i="25" s="1"/>
  <c r="AJ25" i="26" s="1"/>
  <c r="AJ25" i="27" s="1"/>
  <c r="AJ25" i="28" s="1"/>
  <c r="AJ25" i="29" s="1"/>
  <c r="AJ25" i="30" s="1"/>
  <c r="AI25" i="14"/>
  <c r="AI25" i="17" s="1"/>
  <c r="AI25" i="21" s="1"/>
  <c r="AI25" i="22" s="1"/>
  <c r="AI25" i="23" s="1"/>
  <c r="AI25" i="24" s="1"/>
  <c r="AI25" i="25" s="1"/>
  <c r="AI25" i="26" s="1"/>
  <c r="AI25" i="27" s="1"/>
  <c r="AI25" i="28" s="1"/>
  <c r="AI25" i="29" s="1"/>
  <c r="AI25" i="30" s="1"/>
  <c r="AH25" i="14"/>
  <c r="AH25" i="17" s="1"/>
  <c r="AH25" i="21" s="1"/>
  <c r="AH25" i="22" s="1"/>
  <c r="AH25" i="23" s="1"/>
  <c r="AH25" i="24" s="1"/>
  <c r="AH25" i="25" s="1"/>
  <c r="AH25" i="26" s="1"/>
  <c r="AH25" i="27" s="1"/>
  <c r="AH25" i="28" s="1"/>
  <c r="AH25" i="29" s="1"/>
  <c r="AH25" i="30" s="1"/>
  <c r="AG25" i="14"/>
  <c r="AG25" i="17" s="1"/>
  <c r="AG25" i="21" s="1"/>
  <c r="AG25" i="22" s="1"/>
  <c r="AG25" i="23" s="1"/>
  <c r="AG25" i="24" s="1"/>
  <c r="AG25" i="25" s="1"/>
  <c r="AG25" i="26" s="1"/>
  <c r="AG25" i="27" s="1"/>
  <c r="AG25" i="28" s="1"/>
  <c r="AG25" i="29" s="1"/>
  <c r="AG25" i="30" s="1"/>
  <c r="AF25" i="14"/>
  <c r="AF25" i="17" s="1"/>
  <c r="AF25" i="21" s="1"/>
  <c r="AF25" i="22" s="1"/>
  <c r="AF25" i="23" s="1"/>
  <c r="AF25" i="24" s="1"/>
  <c r="AF25" i="25" s="1"/>
  <c r="AF25" i="26" s="1"/>
  <c r="AF25" i="27" s="1"/>
  <c r="AF25" i="28" s="1"/>
  <c r="AF25" i="29" s="1"/>
  <c r="AF25" i="30" s="1"/>
  <c r="AB25" i="14"/>
  <c r="AB25" i="17" s="1"/>
  <c r="AB25" i="21" s="1"/>
  <c r="AB25" i="22" s="1"/>
  <c r="AB25" i="23" s="1"/>
  <c r="AB25" i="24" s="1"/>
  <c r="AB25" i="25" s="1"/>
  <c r="AB25" i="26" s="1"/>
  <c r="AB25" i="27" s="1"/>
  <c r="AB25" i="28" s="1"/>
  <c r="AB25" i="29" s="1"/>
  <c r="AB25" i="30" s="1"/>
  <c r="X25" i="14"/>
  <c r="X25" i="17" s="1"/>
  <c r="W25" i="14"/>
  <c r="W25" i="17" s="1"/>
  <c r="W25" i="21" s="1"/>
  <c r="W25" i="22" s="1"/>
  <c r="W25" i="23" s="1"/>
  <c r="W25" i="24" s="1"/>
  <c r="W25" i="25" s="1"/>
  <c r="W25" i="26" s="1"/>
  <c r="W25" i="27" s="1"/>
  <c r="W25" i="28" s="1"/>
  <c r="W25" i="29" s="1"/>
  <c r="W25" i="30" s="1"/>
  <c r="V25" i="14"/>
  <c r="V25" i="17" s="1"/>
  <c r="V25" i="21" s="1"/>
  <c r="V25" i="22" s="1"/>
  <c r="V25" i="23" s="1"/>
  <c r="V25" i="24" s="1"/>
  <c r="V25" i="25" s="1"/>
  <c r="V25" i="26" s="1"/>
  <c r="V25" i="27" s="1"/>
  <c r="V25" i="28" s="1"/>
  <c r="V25" i="29" s="1"/>
  <c r="V25" i="30" s="1"/>
  <c r="AL24" i="14"/>
  <c r="AL24" i="17" s="1"/>
  <c r="AL24" i="21" s="1"/>
  <c r="AL24" i="22" s="1"/>
  <c r="AL24" i="23" s="1"/>
  <c r="AL24" i="24" s="1"/>
  <c r="AL24" i="25" s="1"/>
  <c r="AL24" i="26" s="1"/>
  <c r="AL24" i="27" s="1"/>
  <c r="AL24" i="28" s="1"/>
  <c r="AL24" i="29" s="1"/>
  <c r="AL24" i="30" s="1"/>
  <c r="AK24" i="14"/>
  <c r="AK24" i="17" s="1"/>
  <c r="AK24" i="21" s="1"/>
  <c r="AK24" i="22" s="1"/>
  <c r="AK24" i="23" s="1"/>
  <c r="AK24" i="24" s="1"/>
  <c r="AK24" i="25" s="1"/>
  <c r="AK24" i="26" s="1"/>
  <c r="AK24" i="27" s="1"/>
  <c r="AK24" i="28" s="1"/>
  <c r="AK24" i="29" s="1"/>
  <c r="AK24" i="30" s="1"/>
  <c r="AJ24" i="14"/>
  <c r="AJ24" i="17" s="1"/>
  <c r="AJ24" i="21" s="1"/>
  <c r="AJ24" i="22" s="1"/>
  <c r="AJ24" i="23" s="1"/>
  <c r="AJ24" i="24" s="1"/>
  <c r="AJ24" i="25" s="1"/>
  <c r="AJ24" i="26" s="1"/>
  <c r="AJ24" i="27" s="1"/>
  <c r="AJ24" i="28" s="1"/>
  <c r="AJ24" i="29" s="1"/>
  <c r="AJ24" i="30" s="1"/>
  <c r="AI24" i="14"/>
  <c r="AI24" i="17" s="1"/>
  <c r="AI24" i="21" s="1"/>
  <c r="AI24" i="22" s="1"/>
  <c r="AI24" i="23" s="1"/>
  <c r="AI24" i="24" s="1"/>
  <c r="AI24" i="25" s="1"/>
  <c r="AI24" i="26" s="1"/>
  <c r="AI24" i="27" s="1"/>
  <c r="AI24" i="28" s="1"/>
  <c r="AI24" i="29" s="1"/>
  <c r="AI24" i="30" s="1"/>
  <c r="AH24" i="14"/>
  <c r="AH24" i="17" s="1"/>
  <c r="AH24" i="21" s="1"/>
  <c r="AH24" i="22" s="1"/>
  <c r="AH24" i="23" s="1"/>
  <c r="AH24" i="24" s="1"/>
  <c r="AH24" i="25" s="1"/>
  <c r="AH24" i="26" s="1"/>
  <c r="AH24" i="27" s="1"/>
  <c r="AH24" i="28" s="1"/>
  <c r="AH24" i="29" s="1"/>
  <c r="AH24" i="30" s="1"/>
  <c r="AG24" i="14"/>
  <c r="AG24" i="17" s="1"/>
  <c r="AG24" i="21" s="1"/>
  <c r="AG24" i="22" s="1"/>
  <c r="AG24" i="23" s="1"/>
  <c r="AG24" i="24" s="1"/>
  <c r="AG24" i="25" s="1"/>
  <c r="AG24" i="26" s="1"/>
  <c r="AG24" i="27" s="1"/>
  <c r="AG24" i="28" s="1"/>
  <c r="AG24" i="29" s="1"/>
  <c r="AG24" i="30" s="1"/>
  <c r="AF24" i="14"/>
  <c r="AF24" i="17" s="1"/>
  <c r="AF24" i="21" s="1"/>
  <c r="AF24" i="22" s="1"/>
  <c r="AF24" i="23" s="1"/>
  <c r="AF24" i="24" s="1"/>
  <c r="AF24" i="25" s="1"/>
  <c r="AF24" i="26" s="1"/>
  <c r="AF24" i="27" s="1"/>
  <c r="AF24" i="28" s="1"/>
  <c r="AF24" i="29" s="1"/>
  <c r="AF24" i="30" s="1"/>
  <c r="AB24" i="14"/>
  <c r="X24" i="14"/>
  <c r="X24" i="17" s="1"/>
  <c r="X24" i="21" s="1"/>
  <c r="W24" i="14"/>
  <c r="W24" i="17" s="1"/>
  <c r="W24" i="21" s="1"/>
  <c r="W24" i="22" s="1"/>
  <c r="W24" i="23" s="1"/>
  <c r="W24" i="24" s="1"/>
  <c r="W24" i="25" s="1"/>
  <c r="W24" i="26" s="1"/>
  <c r="W24" i="27" s="1"/>
  <c r="W24" i="28" s="1"/>
  <c r="W24" i="29" s="1"/>
  <c r="W24" i="30" s="1"/>
  <c r="V24" i="14"/>
  <c r="V24" i="17" s="1"/>
  <c r="V24" i="21" s="1"/>
  <c r="V24" i="22" s="1"/>
  <c r="V24" i="23" s="1"/>
  <c r="V24" i="24" s="1"/>
  <c r="V24" i="25" s="1"/>
  <c r="V24" i="26" s="1"/>
  <c r="V24" i="27" s="1"/>
  <c r="V24" i="28" s="1"/>
  <c r="V24" i="29" s="1"/>
  <c r="V24" i="30" s="1"/>
  <c r="AL23" i="14"/>
  <c r="AL23" i="17" s="1"/>
  <c r="AL23" i="21" s="1"/>
  <c r="AL23" i="22" s="1"/>
  <c r="AL23" i="23" s="1"/>
  <c r="AL23" i="24" s="1"/>
  <c r="AL23" i="25" s="1"/>
  <c r="AL23" i="26" s="1"/>
  <c r="AL23" i="27" s="1"/>
  <c r="AL23" i="28" s="1"/>
  <c r="AL23" i="29" s="1"/>
  <c r="AL23" i="30" s="1"/>
  <c r="AK23" i="14"/>
  <c r="AK23" i="17" s="1"/>
  <c r="AK23" i="21" s="1"/>
  <c r="AK23" i="22" s="1"/>
  <c r="AK23" i="23" s="1"/>
  <c r="AK23" i="24" s="1"/>
  <c r="AK23" i="25" s="1"/>
  <c r="AK23" i="26" s="1"/>
  <c r="AK23" i="27" s="1"/>
  <c r="AK23" i="28" s="1"/>
  <c r="AK23" i="29" s="1"/>
  <c r="AK23" i="30" s="1"/>
  <c r="AJ23" i="14"/>
  <c r="AJ23" i="17" s="1"/>
  <c r="AJ23" i="21" s="1"/>
  <c r="AJ23" i="22" s="1"/>
  <c r="AJ23" i="23" s="1"/>
  <c r="AJ23" i="24" s="1"/>
  <c r="AJ23" i="25" s="1"/>
  <c r="AJ23" i="26" s="1"/>
  <c r="AJ23" i="27" s="1"/>
  <c r="AJ23" i="28" s="1"/>
  <c r="AJ23" i="29" s="1"/>
  <c r="AJ23" i="30" s="1"/>
  <c r="AI23" i="14"/>
  <c r="AI23" i="17" s="1"/>
  <c r="AI23" i="21" s="1"/>
  <c r="AI23" i="22" s="1"/>
  <c r="AI23" i="23" s="1"/>
  <c r="AI23" i="24" s="1"/>
  <c r="AI23" i="25" s="1"/>
  <c r="AI23" i="26" s="1"/>
  <c r="AI23" i="27" s="1"/>
  <c r="AI23" i="28" s="1"/>
  <c r="AI23" i="29" s="1"/>
  <c r="AI23" i="30" s="1"/>
  <c r="AH23" i="14"/>
  <c r="AH23" i="17" s="1"/>
  <c r="AH23" i="21" s="1"/>
  <c r="AH23" i="22" s="1"/>
  <c r="AH23" i="23" s="1"/>
  <c r="AH23" i="24" s="1"/>
  <c r="AH23" i="25" s="1"/>
  <c r="AH23" i="26" s="1"/>
  <c r="AH23" i="27" s="1"/>
  <c r="AH23" i="28" s="1"/>
  <c r="AH23" i="29" s="1"/>
  <c r="AH23" i="30" s="1"/>
  <c r="AG23" i="14"/>
  <c r="AG23" i="17" s="1"/>
  <c r="AG23" i="21" s="1"/>
  <c r="AG23" i="22" s="1"/>
  <c r="AG23" i="23" s="1"/>
  <c r="AG23" i="24" s="1"/>
  <c r="AG23" i="25" s="1"/>
  <c r="AG23" i="26" s="1"/>
  <c r="AG23" i="27" s="1"/>
  <c r="AG23" i="28" s="1"/>
  <c r="AG23" i="29" s="1"/>
  <c r="AG23" i="30" s="1"/>
  <c r="AF23" i="14"/>
  <c r="AF23" i="17" s="1"/>
  <c r="AF23" i="21" s="1"/>
  <c r="AF23" i="22" s="1"/>
  <c r="AF23" i="23" s="1"/>
  <c r="AF23" i="24" s="1"/>
  <c r="AF23" i="25" s="1"/>
  <c r="AF23" i="26" s="1"/>
  <c r="AF23" i="27" s="1"/>
  <c r="AF23" i="28" s="1"/>
  <c r="AF23" i="29" s="1"/>
  <c r="AF23" i="30" s="1"/>
  <c r="AB23" i="14"/>
  <c r="AB23" i="17" s="1"/>
  <c r="AB23" i="21" s="1"/>
  <c r="AB23" i="22" s="1"/>
  <c r="AB23" i="23" s="1"/>
  <c r="AB23" i="24" s="1"/>
  <c r="AB23" i="25" s="1"/>
  <c r="AB23" i="26" s="1"/>
  <c r="AB23" i="27" s="1"/>
  <c r="AB23" i="28" s="1"/>
  <c r="AB23" i="29" s="1"/>
  <c r="AB23" i="30" s="1"/>
  <c r="X23" i="14"/>
  <c r="X23" i="17" s="1"/>
  <c r="W23" i="14"/>
  <c r="W23" i="17" s="1"/>
  <c r="W23" i="21" s="1"/>
  <c r="W23" i="22" s="1"/>
  <c r="W23" i="23" s="1"/>
  <c r="W23" i="24" s="1"/>
  <c r="W23" i="25" s="1"/>
  <c r="W23" i="26" s="1"/>
  <c r="W23" i="27" s="1"/>
  <c r="W23" i="28" s="1"/>
  <c r="W23" i="29" s="1"/>
  <c r="W23" i="30" s="1"/>
  <c r="V23" i="14"/>
  <c r="V23" i="17" s="1"/>
  <c r="V23" i="21" s="1"/>
  <c r="V23" i="22" s="1"/>
  <c r="V23" i="23" s="1"/>
  <c r="V23" i="24" s="1"/>
  <c r="V23" i="25" s="1"/>
  <c r="V23" i="26" s="1"/>
  <c r="V23" i="27" s="1"/>
  <c r="V23" i="28" s="1"/>
  <c r="V23" i="29" s="1"/>
  <c r="V23" i="30" s="1"/>
  <c r="AL22" i="14"/>
  <c r="AL22" i="17" s="1"/>
  <c r="AL22" i="21" s="1"/>
  <c r="AL22" i="22" s="1"/>
  <c r="AL22" i="23" s="1"/>
  <c r="AL22" i="24" s="1"/>
  <c r="AL22" i="25" s="1"/>
  <c r="AL22" i="26" s="1"/>
  <c r="AL22" i="27" s="1"/>
  <c r="AL22" i="28" s="1"/>
  <c r="AL22" i="29" s="1"/>
  <c r="AL22" i="30" s="1"/>
  <c r="AK22" i="14"/>
  <c r="AK22" i="17" s="1"/>
  <c r="AK22" i="21" s="1"/>
  <c r="AK22" i="22" s="1"/>
  <c r="AK22" i="23" s="1"/>
  <c r="AK22" i="24" s="1"/>
  <c r="AK22" i="25" s="1"/>
  <c r="AK22" i="26" s="1"/>
  <c r="AK22" i="27" s="1"/>
  <c r="AK22" i="28" s="1"/>
  <c r="AK22" i="29" s="1"/>
  <c r="AK22" i="30" s="1"/>
  <c r="AJ22" i="14"/>
  <c r="AI22" i="14"/>
  <c r="AI22" i="17" s="1"/>
  <c r="AI22" i="21" s="1"/>
  <c r="AI22" i="22" s="1"/>
  <c r="AI22" i="23" s="1"/>
  <c r="AI22" i="24" s="1"/>
  <c r="AH22" i="14"/>
  <c r="AH22" i="17" s="1"/>
  <c r="AH22" i="21" s="1"/>
  <c r="AH22" i="22" s="1"/>
  <c r="AH22" i="23" s="1"/>
  <c r="AH22" i="24" s="1"/>
  <c r="AH22" i="25" s="1"/>
  <c r="AH22" i="26" s="1"/>
  <c r="AH22" i="27" s="1"/>
  <c r="AH22" i="28" s="1"/>
  <c r="AH22" i="29" s="1"/>
  <c r="AH22" i="30" s="1"/>
  <c r="AG22" i="14"/>
  <c r="AG22" i="17" s="1"/>
  <c r="AG22" i="21" s="1"/>
  <c r="AG22" i="22" s="1"/>
  <c r="AG22" i="23" s="1"/>
  <c r="AG22" i="24" s="1"/>
  <c r="AG22" i="25" s="1"/>
  <c r="AG22" i="26" s="1"/>
  <c r="AG22" i="27" s="1"/>
  <c r="AG22" i="28" s="1"/>
  <c r="AG22" i="29" s="1"/>
  <c r="AG22" i="30" s="1"/>
  <c r="AF22" i="14"/>
  <c r="AB22" i="14"/>
  <c r="AB22" i="17" s="1"/>
  <c r="AB22" i="21" s="1"/>
  <c r="AB22" i="22" s="1"/>
  <c r="AB22" i="23" s="1"/>
  <c r="AB22" i="24" s="1"/>
  <c r="AB22" i="25" s="1"/>
  <c r="AB22" i="26" s="1"/>
  <c r="AB22" i="27" s="1"/>
  <c r="AB22" i="28" s="1"/>
  <c r="AB22" i="29" s="1"/>
  <c r="AB22" i="30" s="1"/>
  <c r="X22" i="14"/>
  <c r="X22" i="17" s="1"/>
  <c r="W22" i="14"/>
  <c r="V22" i="14"/>
  <c r="V22" i="17" s="1"/>
  <c r="V22" i="21" s="1"/>
  <c r="V22" i="22" s="1"/>
  <c r="V22" i="23" s="1"/>
  <c r="V22" i="24" s="1"/>
  <c r="V22" i="25" s="1"/>
  <c r="V22" i="26" s="1"/>
  <c r="V22" i="27" s="1"/>
  <c r="V22" i="28" s="1"/>
  <c r="V22" i="29" s="1"/>
  <c r="V22" i="30" s="1"/>
  <c r="AL21" i="14"/>
  <c r="AL21" i="17" s="1"/>
  <c r="AL21" i="21" s="1"/>
  <c r="AL21" i="22" s="1"/>
  <c r="AL21" i="23" s="1"/>
  <c r="AL21" i="24" s="1"/>
  <c r="AL21" i="25" s="1"/>
  <c r="AL21" i="26" s="1"/>
  <c r="AL21" i="27" s="1"/>
  <c r="AL21" i="28" s="1"/>
  <c r="AL21" i="29" s="1"/>
  <c r="AL21" i="30" s="1"/>
  <c r="AK21" i="14"/>
  <c r="AJ21" i="14"/>
  <c r="AJ21" i="17" s="1"/>
  <c r="AJ21" i="21" s="1"/>
  <c r="AJ21" i="22" s="1"/>
  <c r="AJ21" i="23" s="1"/>
  <c r="AJ21" i="24" s="1"/>
  <c r="AJ21" i="25" s="1"/>
  <c r="AJ21" i="26" s="1"/>
  <c r="AJ21" i="27" s="1"/>
  <c r="AJ21" i="28" s="1"/>
  <c r="AJ21" i="29" s="1"/>
  <c r="AJ21" i="30" s="1"/>
  <c r="AI21" i="14"/>
  <c r="AH21" i="14"/>
  <c r="AH21" i="17" s="1"/>
  <c r="AH21" i="21" s="1"/>
  <c r="AH21" i="22" s="1"/>
  <c r="AH21" i="23" s="1"/>
  <c r="AH21" i="24" s="1"/>
  <c r="AH21" i="25" s="1"/>
  <c r="AH21" i="26" s="1"/>
  <c r="AH21" i="27" s="1"/>
  <c r="AH21" i="28" s="1"/>
  <c r="AH21" i="29" s="1"/>
  <c r="AH21" i="30" s="1"/>
  <c r="AG21" i="14"/>
  <c r="AG21" i="17" s="1"/>
  <c r="AG21" i="21" s="1"/>
  <c r="AG21" i="22" s="1"/>
  <c r="AG21" i="23" s="1"/>
  <c r="AG21" i="24" s="1"/>
  <c r="AG21" i="25" s="1"/>
  <c r="AG21" i="26" s="1"/>
  <c r="AG21" i="27" s="1"/>
  <c r="AG21" i="28" s="1"/>
  <c r="AG21" i="29" s="1"/>
  <c r="AG21" i="30" s="1"/>
  <c r="AF21" i="14"/>
  <c r="AF21" i="17" s="1"/>
  <c r="AF21" i="21" s="1"/>
  <c r="AF21" i="22" s="1"/>
  <c r="AF21" i="23" s="1"/>
  <c r="AF21" i="24" s="1"/>
  <c r="AF21" i="25" s="1"/>
  <c r="AF21" i="26" s="1"/>
  <c r="AF21" i="27" s="1"/>
  <c r="AF21" i="28" s="1"/>
  <c r="AF21" i="29" s="1"/>
  <c r="AF21" i="30" s="1"/>
  <c r="AB21" i="14"/>
  <c r="AB21" i="17" s="1"/>
  <c r="AB21" i="21" s="1"/>
  <c r="AB21" i="22" s="1"/>
  <c r="AB21" i="23" s="1"/>
  <c r="AB21" i="24" s="1"/>
  <c r="AB21" i="25" s="1"/>
  <c r="AB21" i="26" s="1"/>
  <c r="AB21" i="27" s="1"/>
  <c r="AB21" i="28" s="1"/>
  <c r="AB21" i="29" s="1"/>
  <c r="AB21" i="30" s="1"/>
  <c r="X21" i="14"/>
  <c r="X21" i="17" s="1"/>
  <c r="W21" i="14"/>
  <c r="V21" i="14"/>
  <c r="V21" i="17" s="1"/>
  <c r="V21" i="21" s="1"/>
  <c r="V21" i="22" s="1"/>
  <c r="V21" i="23" s="1"/>
  <c r="AL20" i="14"/>
  <c r="AL20" i="17" s="1"/>
  <c r="AL20" i="21" s="1"/>
  <c r="AL20" i="22" s="1"/>
  <c r="AL20" i="23" s="1"/>
  <c r="AL20" i="24" s="1"/>
  <c r="AL20" i="25" s="1"/>
  <c r="AL20" i="26" s="1"/>
  <c r="AL20" i="27" s="1"/>
  <c r="AL20" i="28" s="1"/>
  <c r="AL20" i="29" s="1"/>
  <c r="AL20" i="30" s="1"/>
  <c r="AK20" i="14"/>
  <c r="AK20" i="17" s="1"/>
  <c r="AK20" i="21" s="1"/>
  <c r="AK20" i="22" s="1"/>
  <c r="AK20" i="23" s="1"/>
  <c r="AK20" i="24" s="1"/>
  <c r="AK20" i="25" s="1"/>
  <c r="AK20" i="26" s="1"/>
  <c r="AK20" i="27" s="1"/>
  <c r="AK20" i="28" s="1"/>
  <c r="AK20" i="29" s="1"/>
  <c r="AK20" i="30" s="1"/>
  <c r="AJ20" i="14"/>
  <c r="AJ20" i="17" s="1"/>
  <c r="AJ20" i="21" s="1"/>
  <c r="AJ20" i="22" s="1"/>
  <c r="AJ20" i="23" s="1"/>
  <c r="AJ20" i="24" s="1"/>
  <c r="AJ20" i="25" s="1"/>
  <c r="AJ20" i="26" s="1"/>
  <c r="AJ20" i="27" s="1"/>
  <c r="AJ20" i="28" s="1"/>
  <c r="AJ20" i="29" s="1"/>
  <c r="AJ20" i="30" s="1"/>
  <c r="AI20" i="14"/>
  <c r="AI20" i="17" s="1"/>
  <c r="AI20" i="21" s="1"/>
  <c r="AI20" i="22" s="1"/>
  <c r="AI20" i="23" s="1"/>
  <c r="AI20" i="24" s="1"/>
  <c r="AI20" i="25" s="1"/>
  <c r="AI20" i="26" s="1"/>
  <c r="AI20" i="27" s="1"/>
  <c r="AI20" i="28" s="1"/>
  <c r="AI20" i="29" s="1"/>
  <c r="AI20" i="30" s="1"/>
  <c r="AH20" i="14"/>
  <c r="AG20" i="14"/>
  <c r="AG20" i="17" s="1"/>
  <c r="AF20" i="14"/>
  <c r="AF20" i="17" s="1"/>
  <c r="AF20" i="21" s="1"/>
  <c r="AF20" i="22" s="1"/>
  <c r="AF20" i="23" s="1"/>
  <c r="AF20" i="24" s="1"/>
  <c r="AF20" i="25" s="1"/>
  <c r="AF20" i="26" s="1"/>
  <c r="AF20" i="27" s="1"/>
  <c r="AF20" i="28" s="1"/>
  <c r="AF20" i="29" s="1"/>
  <c r="AF20" i="30" s="1"/>
  <c r="AB20" i="14"/>
  <c r="AB20" i="17" s="1"/>
  <c r="AB20" i="21" s="1"/>
  <c r="AB20" i="22" s="1"/>
  <c r="AB20" i="23" s="1"/>
  <c r="AB20" i="24" s="1"/>
  <c r="AB20" i="25" s="1"/>
  <c r="AB20" i="26" s="1"/>
  <c r="AB20" i="27" s="1"/>
  <c r="AB20" i="28" s="1"/>
  <c r="AB20" i="29" s="1"/>
  <c r="AB20" i="30" s="1"/>
  <c r="X20" i="14"/>
  <c r="X20" i="17" s="1"/>
  <c r="X20" i="21" s="1"/>
  <c r="X20" i="22" s="1"/>
  <c r="X20" i="23" s="1"/>
  <c r="X20" i="24" s="1"/>
  <c r="X20" i="25" s="1"/>
  <c r="X20" i="26" s="1"/>
  <c r="X20" i="27" s="1"/>
  <c r="X20" i="28" s="1"/>
  <c r="X20" i="29" s="1"/>
  <c r="X20" i="30" s="1"/>
  <c r="W20" i="14"/>
  <c r="W20" i="17" s="1"/>
  <c r="W20" i="21" s="1"/>
  <c r="W20" i="22" s="1"/>
  <c r="W20" i="23" s="1"/>
  <c r="W20" i="24" s="1"/>
  <c r="W20" i="25" s="1"/>
  <c r="W20" i="26" s="1"/>
  <c r="W20" i="27" s="1"/>
  <c r="W20" i="28" s="1"/>
  <c r="W20" i="29" s="1"/>
  <c r="W20" i="30" s="1"/>
  <c r="V20" i="14"/>
  <c r="V20" i="17"/>
  <c r="V20" i="21" s="1"/>
  <c r="V20" i="22" s="1"/>
  <c r="V20" i="23" s="1"/>
  <c r="V20" i="24" s="1"/>
  <c r="V20" i="25" s="1"/>
  <c r="V20" i="26" s="1"/>
  <c r="V20" i="27" s="1"/>
  <c r="V20" i="28" s="1"/>
  <c r="V20" i="29" s="1"/>
  <c r="V20" i="30" s="1"/>
  <c r="AL19" i="14"/>
  <c r="AL19" i="17" s="1"/>
  <c r="AL19" i="21" s="1"/>
  <c r="AL19" i="22" s="1"/>
  <c r="AL19" i="23" s="1"/>
  <c r="AL19" i="24" s="1"/>
  <c r="AL19" i="25" s="1"/>
  <c r="AL19" i="26" s="1"/>
  <c r="AL19" i="27" s="1"/>
  <c r="AL19" i="28" s="1"/>
  <c r="AL19" i="29" s="1"/>
  <c r="AL19" i="30" s="1"/>
  <c r="AK19" i="14"/>
  <c r="AK19" i="17" s="1"/>
  <c r="AK19" i="21" s="1"/>
  <c r="AK19" i="22" s="1"/>
  <c r="AK19" i="23" s="1"/>
  <c r="AK19" i="24" s="1"/>
  <c r="AK19" i="25" s="1"/>
  <c r="AK19" i="26" s="1"/>
  <c r="AJ19" i="14"/>
  <c r="AJ19" i="17" s="1"/>
  <c r="AJ19" i="21" s="1"/>
  <c r="AJ19" i="22" s="1"/>
  <c r="AJ19" i="23" s="1"/>
  <c r="AJ19" i="24" s="1"/>
  <c r="AJ19" i="25" s="1"/>
  <c r="AJ19" i="26" s="1"/>
  <c r="AJ19" i="27" s="1"/>
  <c r="AJ19" i="28" s="1"/>
  <c r="AJ19" i="29" s="1"/>
  <c r="AJ19" i="30" s="1"/>
  <c r="AI19" i="14"/>
  <c r="AI19" i="17" s="1"/>
  <c r="AI19" i="21" s="1"/>
  <c r="AI19" i="22" s="1"/>
  <c r="AI19" i="23" s="1"/>
  <c r="AI19" i="24" s="1"/>
  <c r="AI19" i="25" s="1"/>
  <c r="AI19" i="26" s="1"/>
  <c r="AI19" i="27" s="1"/>
  <c r="AI19" i="28" s="1"/>
  <c r="AI19" i="29" s="1"/>
  <c r="AI19" i="30" s="1"/>
  <c r="AH19" i="14"/>
  <c r="AH19" i="17" s="1"/>
  <c r="AG19" i="14"/>
  <c r="AF19" i="14"/>
  <c r="AF19" i="17" s="1"/>
  <c r="AF19" i="21" s="1"/>
  <c r="AF19" i="22" s="1"/>
  <c r="AF19" i="23" s="1"/>
  <c r="AF19" i="24" s="1"/>
  <c r="AF19" i="25" s="1"/>
  <c r="AF19" i="26" s="1"/>
  <c r="AF19" i="27" s="1"/>
  <c r="AF19" i="28" s="1"/>
  <c r="AF19" i="29" s="1"/>
  <c r="AF19" i="30" s="1"/>
  <c r="AB19" i="14"/>
  <c r="AB19" i="17" s="1"/>
  <c r="AB19" i="21" s="1"/>
  <c r="AB19" i="22" s="1"/>
  <c r="AB19" i="23" s="1"/>
  <c r="AB19" i="24" s="1"/>
  <c r="AB19" i="25" s="1"/>
  <c r="AB19" i="26" s="1"/>
  <c r="AB19" i="27" s="1"/>
  <c r="AB19" i="28" s="1"/>
  <c r="AB19" i="29" s="1"/>
  <c r="AB19" i="30" s="1"/>
  <c r="X19" i="14"/>
  <c r="X19" i="17" s="1"/>
  <c r="X19" i="21" s="1"/>
  <c r="X19" i="22" s="1"/>
  <c r="X19" i="23" s="1"/>
  <c r="X19" i="24" s="1"/>
  <c r="X19" i="25" s="1"/>
  <c r="X19" i="26" s="1"/>
  <c r="X19" i="27" s="1"/>
  <c r="X19" i="28" s="1"/>
  <c r="X19" i="29" s="1"/>
  <c r="X19" i="30" s="1"/>
  <c r="W19" i="14"/>
  <c r="W19" i="17" s="1"/>
  <c r="W19" i="21" s="1"/>
  <c r="W19" i="22" s="1"/>
  <c r="W19" i="23" s="1"/>
  <c r="W19" i="24" s="1"/>
  <c r="W19" i="25" s="1"/>
  <c r="W19" i="26" s="1"/>
  <c r="W19" i="27" s="1"/>
  <c r="W19" i="28" s="1"/>
  <c r="W19" i="29" s="1"/>
  <c r="W19" i="30" s="1"/>
  <c r="V19" i="14"/>
  <c r="V19" i="17" s="1"/>
  <c r="V19" i="21" s="1"/>
  <c r="V19" i="22" s="1"/>
  <c r="V19" i="23" s="1"/>
  <c r="V19" i="24" s="1"/>
  <c r="V19" i="25" s="1"/>
  <c r="V19" i="26" s="1"/>
  <c r="V19" i="27" s="1"/>
  <c r="V19" i="28" s="1"/>
  <c r="V19" i="29" s="1"/>
  <c r="V19" i="30" s="1"/>
  <c r="AL18" i="14"/>
  <c r="AK18" i="14"/>
  <c r="AK18" i="17" s="1"/>
  <c r="AK18" i="21" s="1"/>
  <c r="AK18" i="22" s="1"/>
  <c r="AK18" i="23" s="1"/>
  <c r="AK18" i="24" s="1"/>
  <c r="AK18" i="25" s="1"/>
  <c r="AK18" i="26" s="1"/>
  <c r="AK18" i="27" s="1"/>
  <c r="AK18" i="28" s="1"/>
  <c r="AK18" i="29" s="1"/>
  <c r="AK18" i="30" s="1"/>
  <c r="AJ18" i="14"/>
  <c r="AJ18" i="17" s="1"/>
  <c r="AJ18" i="21" s="1"/>
  <c r="AJ18" i="22" s="1"/>
  <c r="AJ18" i="23" s="1"/>
  <c r="AJ18" i="24" s="1"/>
  <c r="AJ18" i="25" s="1"/>
  <c r="AJ18" i="26" s="1"/>
  <c r="AJ18" i="27" s="1"/>
  <c r="AJ18" i="28" s="1"/>
  <c r="AJ18" i="29" s="1"/>
  <c r="AJ18" i="30" s="1"/>
  <c r="AI18" i="14"/>
  <c r="AI18" i="17" s="1"/>
  <c r="AI18" i="21" s="1"/>
  <c r="AI18" i="22" s="1"/>
  <c r="AI18" i="23" s="1"/>
  <c r="AI18" i="24" s="1"/>
  <c r="AI18" i="25" s="1"/>
  <c r="AI18" i="26" s="1"/>
  <c r="AI18" i="27" s="1"/>
  <c r="AI18" i="28" s="1"/>
  <c r="AI18" i="29" s="1"/>
  <c r="AI18" i="30" s="1"/>
  <c r="AH18" i="14"/>
  <c r="AG18" i="14"/>
  <c r="AG18" i="17" s="1"/>
  <c r="AG18" i="21" s="1"/>
  <c r="AG18" i="22" s="1"/>
  <c r="AG18" i="23" s="1"/>
  <c r="AG18" i="24" s="1"/>
  <c r="AG18" i="25" s="1"/>
  <c r="AG18" i="26" s="1"/>
  <c r="AG18" i="27" s="1"/>
  <c r="AG18" i="28" s="1"/>
  <c r="AG18" i="29" s="1"/>
  <c r="AG18" i="30" s="1"/>
  <c r="AF18" i="14"/>
  <c r="AB18" i="14"/>
  <c r="AB18" i="17" s="1"/>
  <c r="AB18" i="21" s="1"/>
  <c r="AB18" i="22" s="1"/>
  <c r="AB18" i="23" s="1"/>
  <c r="AB18" i="24" s="1"/>
  <c r="AB18" i="25" s="1"/>
  <c r="AB18" i="26" s="1"/>
  <c r="AB18" i="27" s="1"/>
  <c r="AB18" i="28" s="1"/>
  <c r="AB18" i="29" s="1"/>
  <c r="AB18" i="30" s="1"/>
  <c r="X18" i="14"/>
  <c r="X18" i="17" s="1"/>
  <c r="X18" i="21" s="1"/>
  <c r="X18" i="22" s="1"/>
  <c r="X18" i="23" s="1"/>
  <c r="X18" i="24" s="1"/>
  <c r="X18" i="25" s="1"/>
  <c r="X18" i="26" s="1"/>
  <c r="X18" i="27" s="1"/>
  <c r="X18" i="28" s="1"/>
  <c r="X18" i="29" s="1"/>
  <c r="X18" i="30" s="1"/>
  <c r="W18" i="14"/>
  <c r="W18" i="17" s="1"/>
  <c r="W18" i="21" s="1"/>
  <c r="W18" i="22" s="1"/>
  <c r="W18" i="23" s="1"/>
  <c r="W18" i="24" s="1"/>
  <c r="W18" i="25" s="1"/>
  <c r="W18" i="26" s="1"/>
  <c r="W18" i="27" s="1"/>
  <c r="W18" i="28" s="1"/>
  <c r="W18" i="29" s="1"/>
  <c r="W18" i="30" s="1"/>
  <c r="V18" i="14"/>
  <c r="V18" i="17" s="1"/>
  <c r="V18" i="21" s="1"/>
  <c r="V18" i="22" s="1"/>
  <c r="V18" i="23" s="1"/>
  <c r="V18" i="24" s="1"/>
  <c r="V18" i="25" s="1"/>
  <c r="V18" i="26" s="1"/>
  <c r="V18" i="27" s="1"/>
  <c r="V18" i="28" s="1"/>
  <c r="V18" i="29" s="1"/>
  <c r="V18" i="30" s="1"/>
  <c r="AL17" i="14"/>
  <c r="AL17" i="17" s="1"/>
  <c r="AL17" i="21" s="1"/>
  <c r="AL17" i="22" s="1"/>
  <c r="AL17" i="23" s="1"/>
  <c r="AL17" i="24" s="1"/>
  <c r="AL17" i="25" s="1"/>
  <c r="AL17" i="26" s="1"/>
  <c r="AL17" i="27" s="1"/>
  <c r="AL17" i="28" s="1"/>
  <c r="AL17" i="29" s="1"/>
  <c r="AL17" i="30" s="1"/>
  <c r="AK17" i="14"/>
  <c r="AK17" i="17" s="1"/>
  <c r="AJ17" i="14"/>
  <c r="AJ17" i="17" s="1"/>
  <c r="AJ17" i="21" s="1"/>
  <c r="AJ17" i="22" s="1"/>
  <c r="AJ17" i="23" s="1"/>
  <c r="AJ17" i="24" s="1"/>
  <c r="AJ17" i="25" s="1"/>
  <c r="AJ17" i="26" s="1"/>
  <c r="AJ17" i="27" s="1"/>
  <c r="AJ17" i="28" s="1"/>
  <c r="AJ17" i="29" s="1"/>
  <c r="AJ17" i="30" s="1"/>
  <c r="AI17" i="14"/>
  <c r="AI17" i="17" s="1"/>
  <c r="AI17" i="21" s="1"/>
  <c r="AI17" i="22" s="1"/>
  <c r="AI17" i="23" s="1"/>
  <c r="AI17" i="24" s="1"/>
  <c r="AI17" i="25" s="1"/>
  <c r="AI17" i="26" s="1"/>
  <c r="AI17" i="27" s="1"/>
  <c r="AI17" i="28" s="1"/>
  <c r="AI17" i="29" s="1"/>
  <c r="AI17" i="30" s="1"/>
  <c r="AH17" i="14"/>
  <c r="AH17" i="17" s="1"/>
  <c r="AH17" i="21" s="1"/>
  <c r="AG17" i="14"/>
  <c r="AG17" i="17" s="1"/>
  <c r="AG17" i="21" s="1"/>
  <c r="AG17" i="22" s="1"/>
  <c r="AG17" i="23" s="1"/>
  <c r="AG17" i="24" s="1"/>
  <c r="AG17" i="25" s="1"/>
  <c r="AG17" i="26" s="1"/>
  <c r="AG17" i="27" s="1"/>
  <c r="AG17" i="28" s="1"/>
  <c r="AG17" i="29" s="1"/>
  <c r="AG17" i="30" s="1"/>
  <c r="AF17" i="14"/>
  <c r="AF17" i="17" s="1"/>
  <c r="AF17" i="21" s="1"/>
  <c r="AF17" i="22" s="1"/>
  <c r="AF17" i="23" s="1"/>
  <c r="AF17" i="24" s="1"/>
  <c r="AF17" i="25" s="1"/>
  <c r="AF17" i="26" s="1"/>
  <c r="AF17" i="27" s="1"/>
  <c r="AF17" i="28" s="1"/>
  <c r="AF17" i="29" s="1"/>
  <c r="AF17" i="30" s="1"/>
  <c r="AB17" i="14"/>
  <c r="AB17" i="17" s="1"/>
  <c r="AB17" i="21" s="1"/>
  <c r="AB17" i="22" s="1"/>
  <c r="AB17" i="23" s="1"/>
  <c r="AB17" i="24" s="1"/>
  <c r="AB17" i="25" s="1"/>
  <c r="AB17" i="26" s="1"/>
  <c r="AB17" i="27" s="1"/>
  <c r="AB17" i="28" s="1"/>
  <c r="AB17" i="29" s="1"/>
  <c r="AB17" i="30" s="1"/>
  <c r="X17" i="14"/>
  <c r="W17" i="14"/>
  <c r="W17" i="17" s="1"/>
  <c r="W17" i="21" s="1"/>
  <c r="W17" i="22" s="1"/>
  <c r="W17" i="23" s="1"/>
  <c r="W17" i="24" s="1"/>
  <c r="W17" i="25" s="1"/>
  <c r="W17" i="26" s="1"/>
  <c r="W17" i="27" s="1"/>
  <c r="W17" i="28" s="1"/>
  <c r="W17" i="29" s="1"/>
  <c r="W17" i="30" s="1"/>
  <c r="V17" i="14"/>
  <c r="V17" i="17" s="1"/>
  <c r="V17" i="21" s="1"/>
  <c r="V17" i="22" s="1"/>
  <c r="V17" i="23" s="1"/>
  <c r="V17" i="24" s="1"/>
  <c r="V17" i="25" s="1"/>
  <c r="V17" i="26" s="1"/>
  <c r="V17" i="27" s="1"/>
  <c r="V17" i="28" s="1"/>
  <c r="V17" i="29" s="1"/>
  <c r="V17" i="30" s="1"/>
  <c r="AL16" i="14"/>
  <c r="AL16" i="17" s="1"/>
  <c r="AL16" i="21" s="1"/>
  <c r="AL16" i="22" s="1"/>
  <c r="AL16" i="23" s="1"/>
  <c r="AL16" i="24" s="1"/>
  <c r="AL16" i="25" s="1"/>
  <c r="AL16" i="26" s="1"/>
  <c r="AL16" i="27" s="1"/>
  <c r="AL16" i="28" s="1"/>
  <c r="AL16" i="29" s="1"/>
  <c r="AL16" i="30" s="1"/>
  <c r="AK16" i="14"/>
  <c r="AK16" i="17" s="1"/>
  <c r="AK16" i="21" s="1"/>
  <c r="AK16" i="22" s="1"/>
  <c r="AK16" i="23" s="1"/>
  <c r="AK16" i="24" s="1"/>
  <c r="AK16" i="25" s="1"/>
  <c r="AK16" i="26" s="1"/>
  <c r="AK16" i="27" s="1"/>
  <c r="AK16" i="28" s="1"/>
  <c r="AK16" i="29" s="1"/>
  <c r="AK16" i="30" s="1"/>
  <c r="AJ16" i="14"/>
  <c r="AJ16" i="17" s="1"/>
  <c r="AJ16" i="21" s="1"/>
  <c r="AJ16" i="22" s="1"/>
  <c r="AJ16" i="23" s="1"/>
  <c r="AJ16" i="24" s="1"/>
  <c r="AJ16" i="25" s="1"/>
  <c r="AJ16" i="26" s="1"/>
  <c r="AJ16" i="27" s="1"/>
  <c r="AJ16" i="28" s="1"/>
  <c r="AJ16" i="29" s="1"/>
  <c r="AJ16" i="30" s="1"/>
  <c r="AI16" i="14"/>
  <c r="AI16" i="17" s="1"/>
  <c r="AI16" i="21" s="1"/>
  <c r="AI16" i="22" s="1"/>
  <c r="AI16" i="23" s="1"/>
  <c r="AI16" i="24" s="1"/>
  <c r="AI16" i="25" s="1"/>
  <c r="AI16" i="26" s="1"/>
  <c r="AI16" i="27" s="1"/>
  <c r="AI16" i="28" s="1"/>
  <c r="AI16" i="29" s="1"/>
  <c r="AI16" i="30" s="1"/>
  <c r="AH16" i="14"/>
  <c r="AH16" i="17" s="1"/>
  <c r="AG16" i="14"/>
  <c r="AG16" i="17" s="1"/>
  <c r="AF16" i="14"/>
  <c r="AF16" i="17" s="1"/>
  <c r="AF16" i="21" s="1"/>
  <c r="AF16" i="22" s="1"/>
  <c r="AF16" i="23" s="1"/>
  <c r="AF16" i="24" s="1"/>
  <c r="AF16" i="25" s="1"/>
  <c r="AF16" i="26" s="1"/>
  <c r="AF16" i="27" s="1"/>
  <c r="AF16" i="28" s="1"/>
  <c r="AF16" i="29" s="1"/>
  <c r="AF16" i="30" s="1"/>
  <c r="AB16" i="14"/>
  <c r="AB16" i="17" s="1"/>
  <c r="AB16" i="21" s="1"/>
  <c r="AB16" i="22" s="1"/>
  <c r="AB16" i="23" s="1"/>
  <c r="AB16" i="24" s="1"/>
  <c r="AB16" i="25" s="1"/>
  <c r="AB16" i="26" s="1"/>
  <c r="AB16" i="27" s="1"/>
  <c r="AB16" i="28" s="1"/>
  <c r="AB16" i="29" s="1"/>
  <c r="AB16" i="30" s="1"/>
  <c r="X16" i="14"/>
  <c r="X16" i="17" s="1"/>
  <c r="X16" i="21" s="1"/>
  <c r="X16" i="22" s="1"/>
  <c r="X16" i="23" s="1"/>
  <c r="X16" i="24" s="1"/>
  <c r="X16" i="25" s="1"/>
  <c r="X16" i="26" s="1"/>
  <c r="X16" i="27" s="1"/>
  <c r="X16" i="28" s="1"/>
  <c r="X16" i="29" s="1"/>
  <c r="X16" i="30" s="1"/>
  <c r="W16" i="14"/>
  <c r="W16" i="17" s="1"/>
  <c r="W16" i="21" s="1"/>
  <c r="W16" i="22" s="1"/>
  <c r="W16" i="23" s="1"/>
  <c r="W16" i="24" s="1"/>
  <c r="W16" i="25" s="1"/>
  <c r="W16" i="26" s="1"/>
  <c r="W16" i="27" s="1"/>
  <c r="W16" i="28" s="1"/>
  <c r="W16" i="29" s="1"/>
  <c r="W16" i="30" s="1"/>
  <c r="V16" i="14"/>
  <c r="V16" i="17" s="1"/>
  <c r="V16" i="21" s="1"/>
  <c r="V16" i="22" s="1"/>
  <c r="V16" i="23" s="1"/>
  <c r="V16" i="24" s="1"/>
  <c r="V16" i="25" s="1"/>
  <c r="V16" i="26" s="1"/>
  <c r="V16" i="27" s="1"/>
  <c r="V16" i="28" s="1"/>
  <c r="V16" i="29" s="1"/>
  <c r="V16" i="30" s="1"/>
  <c r="AL15" i="14"/>
  <c r="AL15" i="17" s="1"/>
  <c r="AL15" i="21" s="1"/>
  <c r="AL15" i="22" s="1"/>
  <c r="AL15" i="23" s="1"/>
  <c r="AL15" i="24" s="1"/>
  <c r="AL15" i="25" s="1"/>
  <c r="AL15" i="26" s="1"/>
  <c r="AL15" i="27" s="1"/>
  <c r="AL15" i="28" s="1"/>
  <c r="AL15" i="29" s="1"/>
  <c r="AL15" i="30" s="1"/>
  <c r="AK15" i="14"/>
  <c r="AK15" i="17" s="1"/>
  <c r="AK15" i="21" s="1"/>
  <c r="AK15" i="22" s="1"/>
  <c r="AK15" i="23" s="1"/>
  <c r="AK15" i="24" s="1"/>
  <c r="AK15" i="25" s="1"/>
  <c r="AK15" i="26" s="1"/>
  <c r="AK15" i="27" s="1"/>
  <c r="AK15" i="28" s="1"/>
  <c r="AK15" i="29" s="1"/>
  <c r="AK15" i="30" s="1"/>
  <c r="AJ15" i="14"/>
  <c r="AJ15" i="17" s="1"/>
  <c r="AI15" i="14"/>
  <c r="AI15" i="17" s="1"/>
  <c r="AI15" i="21" s="1"/>
  <c r="AI15" i="22" s="1"/>
  <c r="AI15" i="23" s="1"/>
  <c r="AI15" i="24" s="1"/>
  <c r="AI15" i="25" s="1"/>
  <c r="AI15" i="26" s="1"/>
  <c r="AI15" i="27" s="1"/>
  <c r="AI15" i="28" s="1"/>
  <c r="AI15" i="29" s="1"/>
  <c r="AI15" i="30" s="1"/>
  <c r="AH15" i="14"/>
  <c r="AH15" i="17" s="1"/>
  <c r="AG15" i="14"/>
  <c r="AG15" i="17" s="1"/>
  <c r="AG15" i="21" s="1"/>
  <c r="AG15" i="22" s="1"/>
  <c r="AG15" i="23" s="1"/>
  <c r="AG15" i="24" s="1"/>
  <c r="AG15" i="25" s="1"/>
  <c r="AG15" i="26" s="1"/>
  <c r="AG15" i="27" s="1"/>
  <c r="AG15" i="28" s="1"/>
  <c r="AG15" i="29" s="1"/>
  <c r="AG15" i="30" s="1"/>
  <c r="AF15" i="14"/>
  <c r="AF15" i="17" s="1"/>
  <c r="AF15" i="21" s="1"/>
  <c r="AF15" i="22" s="1"/>
  <c r="AF15" i="23" s="1"/>
  <c r="AF15" i="24" s="1"/>
  <c r="AF15" i="25" s="1"/>
  <c r="AF15" i="26" s="1"/>
  <c r="AF15" i="27" s="1"/>
  <c r="AF15" i="28" s="1"/>
  <c r="AF15" i="29" s="1"/>
  <c r="AF15" i="30" s="1"/>
  <c r="AB15" i="14"/>
  <c r="AB15" i="17" s="1"/>
  <c r="AB15" i="21" s="1"/>
  <c r="AB15" i="22" s="1"/>
  <c r="AB15" i="23" s="1"/>
  <c r="AB15" i="24" s="1"/>
  <c r="AB15" i="25" s="1"/>
  <c r="AB15" i="26" s="1"/>
  <c r="AB15" i="27" s="1"/>
  <c r="AB15" i="28" s="1"/>
  <c r="AB15" i="29" s="1"/>
  <c r="AB15" i="30" s="1"/>
  <c r="X15" i="14"/>
  <c r="X15" i="17" s="1"/>
  <c r="W15" i="14"/>
  <c r="V15" i="14"/>
  <c r="V15" i="17" s="1"/>
  <c r="AL14" i="14"/>
  <c r="AL14" i="17" s="1"/>
  <c r="AL14" i="21" s="1"/>
  <c r="AL14" i="22" s="1"/>
  <c r="AL14" i="23" s="1"/>
  <c r="AL14" i="24" s="1"/>
  <c r="AL14" i="25" s="1"/>
  <c r="AL14" i="26" s="1"/>
  <c r="AL14" i="27" s="1"/>
  <c r="AL14" i="28" s="1"/>
  <c r="AL14" i="29" s="1"/>
  <c r="AL14" i="30" s="1"/>
  <c r="AK14" i="14"/>
  <c r="AK14" i="17" s="1"/>
  <c r="AK14" i="21" s="1"/>
  <c r="AK14" i="22" s="1"/>
  <c r="AK14" i="23" s="1"/>
  <c r="AK14" i="24" s="1"/>
  <c r="AK14" i="25" s="1"/>
  <c r="AK14" i="26" s="1"/>
  <c r="AK14" i="27" s="1"/>
  <c r="AK14" i="28" s="1"/>
  <c r="AK14" i="29" s="1"/>
  <c r="AK14" i="30" s="1"/>
  <c r="AJ14" i="14"/>
  <c r="AJ14" i="17" s="1"/>
  <c r="AJ14" i="21" s="1"/>
  <c r="AJ14" i="22" s="1"/>
  <c r="AJ14" i="23" s="1"/>
  <c r="AJ14" i="24" s="1"/>
  <c r="AJ14" i="25" s="1"/>
  <c r="AJ14" i="26" s="1"/>
  <c r="AJ14" i="27" s="1"/>
  <c r="AJ14" i="28" s="1"/>
  <c r="AJ14" i="29" s="1"/>
  <c r="AJ14" i="30" s="1"/>
  <c r="AI14" i="14"/>
  <c r="AI14" i="17" s="1"/>
  <c r="AI14" i="21" s="1"/>
  <c r="AH14" i="14"/>
  <c r="AH14" i="17" s="1"/>
  <c r="AH14" i="21" s="1"/>
  <c r="AH14" i="22" s="1"/>
  <c r="AH14" i="23" s="1"/>
  <c r="AH14" i="24" s="1"/>
  <c r="AH14" i="25" s="1"/>
  <c r="AH14" i="26" s="1"/>
  <c r="AH14" i="27" s="1"/>
  <c r="AH14" i="28" s="1"/>
  <c r="AH14" i="29" s="1"/>
  <c r="AH14" i="30" s="1"/>
  <c r="AG14" i="14"/>
  <c r="AG14" i="17" s="1"/>
  <c r="AG14" i="21" s="1"/>
  <c r="AG14" i="22" s="1"/>
  <c r="AG14" i="23" s="1"/>
  <c r="AG14" i="24" s="1"/>
  <c r="AG14" i="25" s="1"/>
  <c r="AG14" i="26" s="1"/>
  <c r="AG14" i="27" s="1"/>
  <c r="AG14" i="28" s="1"/>
  <c r="AG14" i="29" s="1"/>
  <c r="AG14" i="30" s="1"/>
  <c r="AF14" i="14"/>
  <c r="AF14" i="17" s="1"/>
  <c r="AF14" i="21" s="1"/>
  <c r="AF14" i="22" s="1"/>
  <c r="AF14" i="23" s="1"/>
  <c r="AF14" i="24" s="1"/>
  <c r="AF14" i="25" s="1"/>
  <c r="AF14" i="26" s="1"/>
  <c r="AF14" i="27" s="1"/>
  <c r="AF14" i="28" s="1"/>
  <c r="AF14" i="29" s="1"/>
  <c r="AF14" i="30" s="1"/>
  <c r="AB14" i="14"/>
  <c r="AB14" i="17" s="1"/>
  <c r="AB14" i="21" s="1"/>
  <c r="AB14" i="22" s="1"/>
  <c r="AB14" i="23" s="1"/>
  <c r="AB14" i="24" s="1"/>
  <c r="AB14" i="25" s="1"/>
  <c r="AB14" i="26" s="1"/>
  <c r="AB14" i="27" s="1"/>
  <c r="AB14" i="28" s="1"/>
  <c r="AB14" i="29" s="1"/>
  <c r="AB14" i="30" s="1"/>
  <c r="X14" i="14"/>
  <c r="W14" i="14"/>
  <c r="W14" i="17" s="1"/>
  <c r="W14" i="21" s="1"/>
  <c r="W14" i="22" s="1"/>
  <c r="W14" i="23" s="1"/>
  <c r="W14" i="24" s="1"/>
  <c r="W14" i="25" s="1"/>
  <c r="W14" i="26" s="1"/>
  <c r="W14" i="27" s="1"/>
  <c r="W14" i="28" s="1"/>
  <c r="W14" i="29" s="1"/>
  <c r="W14" i="30" s="1"/>
  <c r="V14" i="14"/>
  <c r="V14" i="17" s="1"/>
  <c r="V14" i="21" s="1"/>
  <c r="V14" i="22" s="1"/>
  <c r="V14" i="23" s="1"/>
  <c r="V14" i="24" s="1"/>
  <c r="V14" i="25" s="1"/>
  <c r="V14" i="26" s="1"/>
  <c r="V14" i="27" s="1"/>
  <c r="V14" i="28" s="1"/>
  <c r="V14" i="29" s="1"/>
  <c r="V14" i="30" s="1"/>
  <c r="AL13" i="14"/>
  <c r="AK13" i="14"/>
  <c r="AK13" i="17" s="1"/>
  <c r="AJ13" i="14"/>
  <c r="AJ13" i="17" s="1"/>
  <c r="AJ13" i="21" s="1"/>
  <c r="AJ13" i="22" s="1"/>
  <c r="AI13" i="14"/>
  <c r="AI13" i="17" s="1"/>
  <c r="AH13" i="14"/>
  <c r="AH13" i="17" s="1"/>
  <c r="AH13" i="21" s="1"/>
  <c r="AH13" i="22" s="1"/>
  <c r="AH13" i="23" s="1"/>
  <c r="AH13" i="24" s="1"/>
  <c r="AH13" i="25" s="1"/>
  <c r="AH13" i="26" s="1"/>
  <c r="AH13" i="27" s="1"/>
  <c r="AH13" i="28" s="1"/>
  <c r="AH13" i="29" s="1"/>
  <c r="AH13" i="30" s="1"/>
  <c r="AG13" i="14"/>
  <c r="AG13" i="17" s="1"/>
  <c r="AG13" i="21" s="1"/>
  <c r="AG13" i="22" s="1"/>
  <c r="AG13" i="23" s="1"/>
  <c r="AG13" i="24" s="1"/>
  <c r="AG13" i="25" s="1"/>
  <c r="AG13" i="26" s="1"/>
  <c r="AG13" i="27" s="1"/>
  <c r="AG13" i="28" s="1"/>
  <c r="AG13" i="29" s="1"/>
  <c r="AG13" i="30" s="1"/>
  <c r="AF13" i="14"/>
  <c r="AF13" i="17" s="1"/>
  <c r="AF13" i="21" s="1"/>
  <c r="AF13" i="22" s="1"/>
  <c r="AF13" i="23" s="1"/>
  <c r="AF13" i="24" s="1"/>
  <c r="AF13" i="25" s="1"/>
  <c r="AF13" i="26" s="1"/>
  <c r="AF13" i="27" s="1"/>
  <c r="AF13" i="28" s="1"/>
  <c r="AF13" i="29" s="1"/>
  <c r="AF13" i="30" s="1"/>
  <c r="AB13" i="14"/>
  <c r="AB13" i="17" s="1"/>
  <c r="AB13" i="21" s="1"/>
  <c r="X13" i="14"/>
  <c r="X13" i="17" s="1"/>
  <c r="W13" i="14"/>
  <c r="W13" i="17" s="1"/>
  <c r="W13" i="21" s="1"/>
  <c r="W13" i="22" s="1"/>
  <c r="W13" i="23" s="1"/>
  <c r="W13" i="24" s="1"/>
  <c r="V13" i="14"/>
  <c r="V13" i="17" s="1"/>
  <c r="V13" i="21" s="1"/>
  <c r="V13" i="22" s="1"/>
  <c r="V13" i="23" s="1"/>
  <c r="V13" i="24" s="1"/>
  <c r="V13" i="25" s="1"/>
  <c r="V13" i="26" s="1"/>
  <c r="V13" i="27" s="1"/>
  <c r="V13" i="28" s="1"/>
  <c r="V13" i="29" s="1"/>
  <c r="V13" i="30" s="1"/>
  <c r="AL12" i="14"/>
  <c r="AL12" i="17" s="1"/>
  <c r="AL12" i="21" s="1"/>
  <c r="AL12" i="22" s="1"/>
  <c r="AL12" i="23" s="1"/>
  <c r="AL12" i="24" s="1"/>
  <c r="AL12" i="25" s="1"/>
  <c r="AL12" i="26" s="1"/>
  <c r="AL12" i="27" s="1"/>
  <c r="AL12" i="28" s="1"/>
  <c r="AL12" i="29" s="1"/>
  <c r="AL12" i="30" s="1"/>
  <c r="AK12" i="14"/>
  <c r="AJ12" i="14"/>
  <c r="AJ12" i="17" s="1"/>
  <c r="AJ12" i="21" s="1"/>
  <c r="AJ12" i="22" s="1"/>
  <c r="AJ12" i="23" s="1"/>
  <c r="AJ12" i="24" s="1"/>
  <c r="AJ12" i="25" s="1"/>
  <c r="AJ12" i="26" s="1"/>
  <c r="AJ12" i="27" s="1"/>
  <c r="AJ12" i="28" s="1"/>
  <c r="AJ12" i="29" s="1"/>
  <c r="AJ12" i="30" s="1"/>
  <c r="AI12" i="14"/>
  <c r="AI12" i="17" s="1"/>
  <c r="AI12" i="21" s="1"/>
  <c r="AI12" i="22" s="1"/>
  <c r="AI12" i="23" s="1"/>
  <c r="AI12" i="24" s="1"/>
  <c r="AI12" i="25" s="1"/>
  <c r="AI12" i="26" s="1"/>
  <c r="AI12" i="27" s="1"/>
  <c r="AI12" i="28" s="1"/>
  <c r="AI12" i="29" s="1"/>
  <c r="AI12" i="30" s="1"/>
  <c r="AH12" i="14"/>
  <c r="AH12" i="17" s="1"/>
  <c r="AH12" i="21" s="1"/>
  <c r="AH12" i="22" s="1"/>
  <c r="AH12" i="23" s="1"/>
  <c r="AH12" i="24" s="1"/>
  <c r="AH12" i="25" s="1"/>
  <c r="AH12" i="26" s="1"/>
  <c r="AH12" i="27" s="1"/>
  <c r="AH12" i="28" s="1"/>
  <c r="AH12" i="29" s="1"/>
  <c r="AH12" i="30" s="1"/>
  <c r="AG12" i="14"/>
  <c r="AG12" i="17" s="1"/>
  <c r="AG12" i="21" s="1"/>
  <c r="AG12" i="22" s="1"/>
  <c r="AG12" i="23" s="1"/>
  <c r="AG12" i="24" s="1"/>
  <c r="AG12" i="25" s="1"/>
  <c r="AG12" i="26" s="1"/>
  <c r="AG12" i="27" s="1"/>
  <c r="AG12" i="28" s="1"/>
  <c r="AG12" i="29" s="1"/>
  <c r="AG12" i="30" s="1"/>
  <c r="AF12" i="14"/>
  <c r="AF12" i="17" s="1"/>
  <c r="AF12" i="21" s="1"/>
  <c r="AF12" i="22" s="1"/>
  <c r="AF12" i="23" s="1"/>
  <c r="AF12" i="24" s="1"/>
  <c r="AF12" i="25" s="1"/>
  <c r="AF12" i="26" s="1"/>
  <c r="AF12" i="27" s="1"/>
  <c r="AF12" i="28" s="1"/>
  <c r="AF12" i="29" s="1"/>
  <c r="AF12" i="30" s="1"/>
  <c r="AB12" i="14"/>
  <c r="AB12" i="17" s="1"/>
  <c r="AB12" i="21" s="1"/>
  <c r="AB12" i="22" s="1"/>
  <c r="AB12" i="23" s="1"/>
  <c r="AB12" i="24" s="1"/>
  <c r="AB12" i="25" s="1"/>
  <c r="AB12" i="26" s="1"/>
  <c r="AB12" i="27" s="1"/>
  <c r="AB12" i="28" s="1"/>
  <c r="AB12" i="29" s="1"/>
  <c r="AB12" i="30" s="1"/>
  <c r="X12" i="14"/>
  <c r="AM12" i="14" s="1"/>
  <c r="W12" i="14"/>
  <c r="W12" i="17" s="1"/>
  <c r="W12" i="21" s="1"/>
  <c r="W12" i="22" s="1"/>
  <c r="W12" i="23" s="1"/>
  <c r="W12" i="24" s="1"/>
  <c r="W12" i="25" s="1"/>
  <c r="W12" i="26" s="1"/>
  <c r="W12" i="27" s="1"/>
  <c r="W12" i="28" s="1"/>
  <c r="W12" i="29" s="1"/>
  <c r="W12" i="30" s="1"/>
  <c r="V12" i="14"/>
  <c r="V12" i="17" s="1"/>
  <c r="V12" i="21" s="1"/>
  <c r="V12" i="22" s="1"/>
  <c r="V12" i="23" s="1"/>
  <c r="V12" i="24" s="1"/>
  <c r="V12" i="25" s="1"/>
  <c r="V12" i="26" s="1"/>
  <c r="V12" i="27" s="1"/>
  <c r="V12" i="28" s="1"/>
  <c r="V12" i="29" s="1"/>
  <c r="V12" i="30" s="1"/>
  <c r="AL11" i="14"/>
  <c r="AL11" i="17" s="1"/>
  <c r="AL11" i="21" s="1"/>
  <c r="AL11" i="22" s="1"/>
  <c r="AL11" i="23" s="1"/>
  <c r="AL11" i="24" s="1"/>
  <c r="AL11" i="25" s="1"/>
  <c r="AL11" i="26" s="1"/>
  <c r="AL11" i="27" s="1"/>
  <c r="AL11" i="28" s="1"/>
  <c r="AL11" i="29" s="1"/>
  <c r="AL11" i="30" s="1"/>
  <c r="AK11" i="14"/>
  <c r="AK11" i="17" s="1"/>
  <c r="AK11" i="21" s="1"/>
  <c r="AK11" i="22" s="1"/>
  <c r="AK11" i="23" s="1"/>
  <c r="AK11" i="24" s="1"/>
  <c r="AK11" i="25" s="1"/>
  <c r="AK11" i="26" s="1"/>
  <c r="AK11" i="27" s="1"/>
  <c r="AK11" i="28" s="1"/>
  <c r="AK11" i="29" s="1"/>
  <c r="AK11" i="30" s="1"/>
  <c r="AJ11" i="14"/>
  <c r="AI11" i="14"/>
  <c r="AI11" i="17" s="1"/>
  <c r="AI11" i="21" s="1"/>
  <c r="AI11" i="22" s="1"/>
  <c r="AI11" i="23" s="1"/>
  <c r="AI11" i="24" s="1"/>
  <c r="AI11" i="25" s="1"/>
  <c r="AI11" i="26" s="1"/>
  <c r="AI11" i="27" s="1"/>
  <c r="AI11" i="28" s="1"/>
  <c r="AI11" i="29" s="1"/>
  <c r="AI11" i="30" s="1"/>
  <c r="AH11" i="14"/>
  <c r="AH11" i="17" s="1"/>
  <c r="AH11" i="21" s="1"/>
  <c r="AH11" i="22" s="1"/>
  <c r="AH11" i="23" s="1"/>
  <c r="AH11" i="24" s="1"/>
  <c r="AH11" i="25" s="1"/>
  <c r="AH11" i="26" s="1"/>
  <c r="AH11" i="27" s="1"/>
  <c r="AH11" i="28" s="1"/>
  <c r="AH11" i="29" s="1"/>
  <c r="AH11" i="30" s="1"/>
  <c r="AG11" i="14"/>
  <c r="AG11" i="17" s="1"/>
  <c r="AG11" i="21" s="1"/>
  <c r="AG11" i="22" s="1"/>
  <c r="AG11" i="23" s="1"/>
  <c r="AG11" i="24" s="1"/>
  <c r="AG11" i="25" s="1"/>
  <c r="AG11" i="26" s="1"/>
  <c r="AF11" i="14"/>
  <c r="AF11" i="17" s="1"/>
  <c r="AF11" i="21" s="1"/>
  <c r="AF11" i="22" s="1"/>
  <c r="AF11" i="23" s="1"/>
  <c r="AF11" i="24" s="1"/>
  <c r="AF11" i="25" s="1"/>
  <c r="AF11" i="26" s="1"/>
  <c r="AF11" i="27" s="1"/>
  <c r="AF11" i="28" s="1"/>
  <c r="AF11" i="29" s="1"/>
  <c r="AF11" i="30" s="1"/>
  <c r="AB11" i="14"/>
  <c r="AB11" i="17" s="1"/>
  <c r="AB11" i="21" s="1"/>
  <c r="AB11" i="22" s="1"/>
  <c r="AB11" i="23" s="1"/>
  <c r="AB11" i="24" s="1"/>
  <c r="AB11" i="25" s="1"/>
  <c r="AB11" i="26" s="1"/>
  <c r="AB11" i="27" s="1"/>
  <c r="AB11" i="28" s="1"/>
  <c r="AB11" i="29" s="1"/>
  <c r="AB11" i="30" s="1"/>
  <c r="X11" i="14"/>
  <c r="X11" i="17" s="1"/>
  <c r="W11" i="14"/>
  <c r="W11" i="17" s="1"/>
  <c r="W11" i="21" s="1"/>
  <c r="W11" i="22" s="1"/>
  <c r="W11" i="23" s="1"/>
  <c r="W11" i="24" s="1"/>
  <c r="W11" i="25" s="1"/>
  <c r="W11" i="26" s="1"/>
  <c r="W11" i="27" s="1"/>
  <c r="W11" i="28" s="1"/>
  <c r="W11" i="29" s="1"/>
  <c r="W11" i="30" s="1"/>
  <c r="V11" i="14"/>
  <c r="V11" i="17" s="1"/>
  <c r="V11" i="21" s="1"/>
  <c r="V11" i="22" s="1"/>
  <c r="V11" i="23" s="1"/>
  <c r="V11" i="24" s="1"/>
  <c r="V11" i="25" s="1"/>
  <c r="V11" i="26" s="1"/>
  <c r="V11" i="27" s="1"/>
  <c r="V11" i="28" s="1"/>
  <c r="V11" i="29" s="1"/>
  <c r="V11" i="30" s="1"/>
  <c r="AL10" i="14"/>
  <c r="AL10" i="17" s="1"/>
  <c r="AK10" i="14"/>
  <c r="AK10" i="17" s="1"/>
  <c r="AK10" i="21" s="1"/>
  <c r="AK10" i="22" s="1"/>
  <c r="AK10" i="23" s="1"/>
  <c r="AK10" i="24" s="1"/>
  <c r="AK10" i="25" s="1"/>
  <c r="AK10" i="26" s="1"/>
  <c r="AK10" i="27" s="1"/>
  <c r="AK10" i="28" s="1"/>
  <c r="AK10" i="29" s="1"/>
  <c r="AK10" i="30" s="1"/>
  <c r="AJ10" i="14"/>
  <c r="AJ10" i="17"/>
  <c r="AJ10" i="21"/>
  <c r="AJ10" i="22" s="1"/>
  <c r="AJ10" i="23" s="1"/>
  <c r="AJ10" i="24" s="1"/>
  <c r="AJ10" i="25" s="1"/>
  <c r="AJ10" i="26" s="1"/>
  <c r="AJ10" i="27" s="1"/>
  <c r="AJ10" i="28" s="1"/>
  <c r="AJ10" i="29" s="1"/>
  <c r="AJ10" i="30" s="1"/>
  <c r="AI10" i="14"/>
  <c r="AI10" i="17"/>
  <c r="AI10" i="21"/>
  <c r="AI10" i="22" s="1"/>
  <c r="AI10" i="23" s="1"/>
  <c r="AI10" i="24" s="1"/>
  <c r="AI10" i="25" s="1"/>
  <c r="AI10" i="26" s="1"/>
  <c r="AI10" i="27" s="1"/>
  <c r="AI10" i="28" s="1"/>
  <c r="AI10" i="29" s="1"/>
  <c r="AI10" i="30" s="1"/>
  <c r="AH10" i="14"/>
  <c r="AH10" i="17"/>
  <c r="AH10" i="21" s="1"/>
  <c r="AH10" i="22" s="1"/>
  <c r="AH10" i="23" s="1"/>
  <c r="AH10" i="24" s="1"/>
  <c r="AH10" i="25" s="1"/>
  <c r="AH10" i="26" s="1"/>
  <c r="AH10" i="27" s="1"/>
  <c r="AH10" i="28" s="1"/>
  <c r="AH10" i="29" s="1"/>
  <c r="AH10" i="30" s="1"/>
  <c r="AG10" i="14"/>
  <c r="AG10" i="17"/>
  <c r="AG10" i="21" s="1"/>
  <c r="AG10" i="22" s="1"/>
  <c r="AG10" i="23" s="1"/>
  <c r="AG10" i="24" s="1"/>
  <c r="AG10" i="25" s="1"/>
  <c r="AG10" i="26" s="1"/>
  <c r="AG10" i="27" s="1"/>
  <c r="AG10" i="28" s="1"/>
  <c r="AG10" i="29" s="1"/>
  <c r="AG10" i="30" s="1"/>
  <c r="AF10" i="14"/>
  <c r="AF10" i="17"/>
  <c r="AF10" i="21" s="1"/>
  <c r="AF10" i="22" s="1"/>
  <c r="AF10" i="23" s="1"/>
  <c r="AF10" i="24" s="1"/>
  <c r="AF10" i="25" s="1"/>
  <c r="AF10" i="26" s="1"/>
  <c r="AF10" i="27" s="1"/>
  <c r="AF10" i="28" s="1"/>
  <c r="AF10" i="29" s="1"/>
  <c r="AF10" i="30" s="1"/>
  <c r="AB10" i="14"/>
  <c r="AB10" i="17" s="1"/>
  <c r="X10" i="14"/>
  <c r="X10" i="17" s="1"/>
  <c r="W10" i="14"/>
  <c r="W10" i="17"/>
  <c r="V10" i="14"/>
  <c r="V10" i="17" s="1"/>
  <c r="V10" i="21" s="1"/>
  <c r="V10" i="22" s="1"/>
  <c r="V10" i="23" s="1"/>
  <c r="V10" i="24" s="1"/>
  <c r="V10" i="25" s="1"/>
  <c r="V10" i="26" s="1"/>
  <c r="V10" i="27" s="1"/>
  <c r="V10" i="28" s="1"/>
  <c r="V10" i="29" s="1"/>
  <c r="V10" i="30" s="1"/>
  <c r="AL9" i="14"/>
  <c r="AL9" i="17"/>
  <c r="AL9" i="21" s="1"/>
  <c r="AL9" i="22" s="1"/>
  <c r="AL9" i="23" s="1"/>
  <c r="AL9" i="24" s="1"/>
  <c r="AL9" i="25" s="1"/>
  <c r="AL9" i="26" s="1"/>
  <c r="AL9" i="27" s="1"/>
  <c r="AL9" i="28" s="1"/>
  <c r="AL9" i="29" s="1"/>
  <c r="AL9" i="30" s="1"/>
  <c r="AK9" i="14"/>
  <c r="AK9" i="17"/>
  <c r="AK9" i="21" s="1"/>
  <c r="AK9" i="22" s="1"/>
  <c r="AK9" i="23" s="1"/>
  <c r="AK9" i="24" s="1"/>
  <c r="AK9" i="25" s="1"/>
  <c r="AK9" i="26" s="1"/>
  <c r="AK9" i="27" s="1"/>
  <c r="AK9" i="28" s="1"/>
  <c r="AK9" i="29" s="1"/>
  <c r="AK9" i="30" s="1"/>
  <c r="AJ9" i="14"/>
  <c r="AJ9" i="17"/>
  <c r="AJ9" i="21" s="1"/>
  <c r="AJ9" i="22" s="1"/>
  <c r="AJ9" i="23" s="1"/>
  <c r="AJ9" i="24" s="1"/>
  <c r="AJ9" i="25" s="1"/>
  <c r="AJ9" i="26" s="1"/>
  <c r="AJ9" i="27" s="1"/>
  <c r="AJ9" i="28" s="1"/>
  <c r="AJ9" i="29" s="1"/>
  <c r="AJ9" i="30" s="1"/>
  <c r="AI9" i="14"/>
  <c r="AI9" i="17"/>
  <c r="AI9" i="21"/>
  <c r="AI9" i="22"/>
  <c r="AI9" i="23" s="1"/>
  <c r="AI9" i="24" s="1"/>
  <c r="AI9" i="25" s="1"/>
  <c r="AI9" i="26" s="1"/>
  <c r="AI9" i="27" s="1"/>
  <c r="AI9" i="28" s="1"/>
  <c r="AI9" i="29" s="1"/>
  <c r="AI9" i="30" s="1"/>
  <c r="AH9" i="14"/>
  <c r="AH9" i="17" s="1"/>
  <c r="AH9" i="21" s="1"/>
  <c r="AH9" i="22" s="1"/>
  <c r="AH9" i="23" s="1"/>
  <c r="AH9" i="24" s="1"/>
  <c r="AH9" i="25" s="1"/>
  <c r="AH9" i="26" s="1"/>
  <c r="AH9" i="27" s="1"/>
  <c r="AH9" i="28" s="1"/>
  <c r="AH9" i="29" s="1"/>
  <c r="AH9" i="30" s="1"/>
  <c r="AG9" i="14"/>
  <c r="AG9" i="17"/>
  <c r="AG9" i="21"/>
  <c r="AG9" i="22" s="1"/>
  <c r="AG9" i="23" s="1"/>
  <c r="AF9" i="14"/>
  <c r="AF9" i="17" s="1"/>
  <c r="AB9" i="14"/>
  <c r="AB9" i="17"/>
  <c r="AB9" i="21" s="1"/>
  <c r="AB9" i="22" s="1"/>
  <c r="AB9" i="23" s="1"/>
  <c r="X9" i="14"/>
  <c r="X9" i="17"/>
  <c r="X9" i="21" s="1"/>
  <c r="X9" i="22" s="1"/>
  <c r="X9" i="23" s="1"/>
  <c r="X9" i="24" s="1"/>
  <c r="X9" i="25" s="1"/>
  <c r="X9" i="26" s="1"/>
  <c r="X9" i="27" s="1"/>
  <c r="X9" i="28" s="1"/>
  <c r="X9" i="29" s="1"/>
  <c r="X9" i="30" s="1"/>
  <c r="W9" i="14"/>
  <c r="W9" i="17"/>
  <c r="W9" i="21"/>
  <c r="W9" i="22"/>
  <c r="W9" i="23" s="1"/>
  <c r="W9" i="24" s="1"/>
  <c r="W9" i="25" s="1"/>
  <c r="W9" i="26" s="1"/>
  <c r="W9" i="27" s="1"/>
  <c r="W9" i="28" s="1"/>
  <c r="W9" i="29" s="1"/>
  <c r="W9" i="30" s="1"/>
  <c r="V9" i="14"/>
  <c r="AB61" i="1"/>
  <c r="AB62" i="1"/>
  <c r="AB63" i="1"/>
  <c r="AB64" i="1"/>
  <c r="AB65" i="1"/>
  <c r="AB60" i="1"/>
  <c r="U9" i="14"/>
  <c r="B4" i="14"/>
  <c r="B3" i="14"/>
  <c r="B5" i="14" a="1"/>
  <c r="B5" i="14" s="1"/>
  <c r="A1" i="16" a="1"/>
  <c r="A1" i="16" s="1"/>
  <c r="U10" i="14"/>
  <c r="U11" i="14"/>
  <c r="U12" i="14"/>
  <c r="U13" i="14"/>
  <c r="U14" i="14"/>
  <c r="U15" i="14"/>
  <c r="U16" i="14"/>
  <c r="U17" i="14"/>
  <c r="U18" i="14"/>
  <c r="U19" i="14"/>
  <c r="U20" i="14"/>
  <c r="U21" i="14"/>
  <c r="U22" i="14"/>
  <c r="U23" i="14"/>
  <c r="U24" i="14"/>
  <c r="U25" i="14"/>
  <c r="U26" i="14"/>
  <c r="U27" i="14"/>
  <c r="U28" i="14"/>
  <c r="U29" i="14"/>
  <c r="U30" i="14"/>
  <c r="U31" i="14"/>
  <c r="N32" i="14"/>
  <c r="O32" i="14"/>
  <c r="P32" i="14"/>
  <c r="E28" i="9"/>
  <c r="Q32" i="14"/>
  <c r="R32" i="14"/>
  <c r="S32" i="14"/>
  <c r="T32" i="14"/>
  <c r="AE40" i="3"/>
  <c r="AF40" i="3"/>
  <c r="AG37" i="3"/>
  <c r="AH37" i="3"/>
  <c r="AG39" i="3"/>
  <c r="AH39" i="3"/>
  <c r="AF6" i="3"/>
  <c r="AE6" i="3"/>
  <c r="AD6" i="3"/>
  <c r="AC6" i="3"/>
  <c r="AB6" i="3"/>
  <c r="AA6" i="3"/>
  <c r="Z6" i="3"/>
  <c r="Y6" i="3"/>
  <c r="X6" i="3"/>
  <c r="W6" i="3"/>
  <c r="V6" i="3"/>
  <c r="U6" i="3"/>
  <c r="T6" i="3"/>
  <c r="S6" i="3"/>
  <c r="R6" i="3"/>
  <c r="Q6" i="3"/>
  <c r="G6" i="3"/>
  <c r="H6" i="3"/>
  <c r="J32" i="14"/>
  <c r="E21" i="2" s="1"/>
  <c r="T21" i="2" s="1"/>
  <c r="F32" i="14"/>
  <c r="E17" i="2" s="1"/>
  <c r="E32" i="14"/>
  <c r="D32" i="14"/>
  <c r="T28" i="2"/>
  <c r="AE47" i="17"/>
  <c r="AE48" i="17" s="1"/>
  <c r="S18" i="9"/>
  <c r="N29" i="9"/>
  <c r="F29" i="9"/>
  <c r="O29" i="9"/>
  <c r="M29" i="9"/>
  <c r="G28" i="9"/>
  <c r="AG32" i="3"/>
  <c r="X30" i="22"/>
  <c r="AL40" i="23"/>
  <c r="AL40" i="24"/>
  <c r="R40" i="3"/>
  <c r="V30" i="25"/>
  <c r="V30" i="26" s="1"/>
  <c r="V30" i="27" s="1"/>
  <c r="V30" i="28" s="1"/>
  <c r="V30" i="29" s="1"/>
  <c r="V30" i="30" s="1"/>
  <c r="AI22" i="25"/>
  <c r="AI22" i="26" s="1"/>
  <c r="AI22" i="27" s="1"/>
  <c r="AI22" i="28" s="1"/>
  <c r="AI22" i="29" s="1"/>
  <c r="AI22" i="30" s="1"/>
  <c r="AC39" i="25"/>
  <c r="AC39" i="26" s="1"/>
  <c r="AC39" i="27" s="1"/>
  <c r="AC39" i="28" s="1"/>
  <c r="AC39" i="29" s="1"/>
  <c r="AC39" i="30" s="1"/>
  <c r="AK19" i="27"/>
  <c r="AK19" i="28" s="1"/>
  <c r="AK19" i="29" s="1"/>
  <c r="AK19" i="30" s="1"/>
  <c r="AG11" i="27"/>
  <c r="AG11" i="28" s="1"/>
  <c r="AG11" i="29" s="1"/>
  <c r="AG11" i="30" s="1"/>
  <c r="AG38" i="23"/>
  <c r="AG38" i="24" s="1"/>
  <c r="AH27" i="3"/>
  <c r="AK41" i="14"/>
  <c r="AI41" i="14"/>
  <c r="AF41" i="14"/>
  <c r="V41" i="14"/>
  <c r="AG41" i="14"/>
  <c r="AH41" i="14"/>
  <c r="AG9" i="3"/>
  <c r="AH22" i="3"/>
  <c r="AG28" i="3"/>
  <c r="AM25" i="14"/>
  <c r="AM29" i="14"/>
  <c r="AA48" i="17"/>
  <c r="X30" i="23"/>
  <c r="X30" i="24"/>
  <c r="X30" i="25" s="1"/>
  <c r="X30" i="26" s="1"/>
  <c r="X30" i="27" s="1"/>
  <c r="X30" i="28" s="1"/>
  <c r="X30" i="29" s="1"/>
  <c r="X30" i="30" s="1"/>
  <c r="AL40" i="25"/>
  <c r="AL40" i="26" s="1"/>
  <c r="AL40" i="27" s="1"/>
  <c r="AL40" i="28" s="1"/>
  <c r="AL40" i="29" s="1"/>
  <c r="AL40" i="30" s="1"/>
  <c r="L50" i="8"/>
  <c r="M50" i="8"/>
  <c r="N50" i="8"/>
  <c r="O50" i="8"/>
  <c r="P50" i="8"/>
  <c r="Q50" i="8"/>
  <c r="R50" i="8"/>
  <c r="G50" i="8"/>
  <c r="L46" i="8"/>
  <c r="M46" i="8"/>
  <c r="N46" i="8"/>
  <c r="O46" i="8"/>
  <c r="P46" i="8"/>
  <c r="Q46" i="8"/>
  <c r="R46" i="8"/>
  <c r="S46" i="8"/>
  <c r="G46" i="8"/>
  <c r="D4" i="8"/>
  <c r="AA48" i="21"/>
  <c r="I2" i="1"/>
  <c r="E8" i="8" s="1"/>
  <c r="X61" i="1"/>
  <c r="X62" i="1"/>
  <c r="X63" i="1"/>
  <c r="X64" i="1"/>
  <c r="X65" i="1"/>
  <c r="X66" i="1"/>
  <c r="X67" i="1"/>
  <c r="X68" i="1"/>
  <c r="X69" i="1"/>
  <c r="X70" i="1"/>
  <c r="X71" i="1"/>
  <c r="X60" i="1"/>
  <c r="BD63" i="1"/>
  <c r="U63" i="1"/>
  <c r="BB63" i="1"/>
  <c r="O62" i="1"/>
  <c r="P62" i="1"/>
  <c r="Q62" i="1"/>
  <c r="R62" i="1"/>
  <c r="N62" i="1"/>
  <c r="M62" i="1"/>
  <c r="L62" i="1"/>
  <c r="K62" i="1"/>
  <c r="J62" i="1"/>
  <c r="I62" i="1"/>
  <c r="H62" i="1"/>
  <c r="G62" i="1"/>
  <c r="BE63" i="1"/>
  <c r="BE61" i="1"/>
  <c r="BE62" i="1"/>
  <c r="AA48" i="22"/>
  <c r="AA47" i="23"/>
  <c r="G2" i="4"/>
  <c r="AB2" i="3"/>
  <c r="S54" i="1"/>
  <c r="S47" i="1"/>
  <c r="S12" i="8"/>
  <c r="S3" i="4"/>
  <c r="AH61" i="1"/>
  <c r="AH62" i="1"/>
  <c r="AH63" i="1"/>
  <c r="AH64" i="1"/>
  <c r="AH65" i="1"/>
  <c r="AH66" i="1"/>
  <c r="AH67" i="1"/>
  <c r="AH68" i="1"/>
  <c r="AH69" i="1"/>
  <c r="AH70" i="1"/>
  <c r="AH71" i="1"/>
  <c r="AH60" i="1"/>
  <c r="AE61" i="1"/>
  <c r="AE62" i="1"/>
  <c r="AE63" i="1"/>
  <c r="AE64" i="1"/>
  <c r="AE65" i="1"/>
  <c r="AE66" i="1"/>
  <c r="AE67" i="1"/>
  <c r="AE68" i="1"/>
  <c r="AE69" i="1"/>
  <c r="AE70" i="1"/>
  <c r="AE71" i="1"/>
  <c r="AE60" i="1"/>
  <c r="AE76" i="1"/>
  <c r="AE77" i="1"/>
  <c r="AE78" i="1"/>
  <c r="AE79" i="1"/>
  <c r="AE80" i="1"/>
  <c r="AE81" i="1"/>
  <c r="AE82" i="1"/>
  <c r="AE83" i="1"/>
  <c r="AE84" i="1"/>
  <c r="AE85" i="1"/>
  <c r="AE86" i="1"/>
  <c r="AE75" i="1"/>
  <c r="Z61" i="1"/>
  <c r="Z62" i="1"/>
  <c r="Z63" i="1"/>
  <c r="Z64" i="1"/>
  <c r="Z65" i="1"/>
  <c r="Z66" i="1"/>
  <c r="Z67" i="1"/>
  <c r="Z68" i="1"/>
  <c r="Z69" i="1"/>
  <c r="Z70" i="1"/>
  <c r="Z71" i="1"/>
  <c r="Z72" i="1"/>
  <c r="Z60" i="1"/>
  <c r="H10" i="2"/>
  <c r="H10" i="9"/>
  <c r="Q10" i="2"/>
  <c r="Q10" i="9"/>
  <c r="S13" i="1"/>
  <c r="AJ97" i="1"/>
  <c r="Y97" i="1"/>
  <c r="Z97" i="1"/>
  <c r="AA97" i="1"/>
  <c r="AB97" i="1"/>
  <c r="AC97" i="1"/>
  <c r="L47" i="1"/>
  <c r="L54" i="1"/>
  <c r="AD97" i="1"/>
  <c r="M47" i="1"/>
  <c r="M54" i="1"/>
  <c r="AE97" i="1"/>
  <c r="N13" i="1"/>
  <c r="AF97" i="1"/>
  <c r="M10" i="2"/>
  <c r="M10" i="9"/>
  <c r="AG97" i="1"/>
  <c r="P47" i="1"/>
  <c r="P54" i="1"/>
  <c r="AH97" i="1"/>
  <c r="Q47" i="1"/>
  <c r="Q54" i="1"/>
  <c r="AI97" i="1"/>
  <c r="R13" i="1"/>
  <c r="X97" i="1"/>
  <c r="G13" i="1"/>
  <c r="I10" i="2"/>
  <c r="I10" i="9"/>
  <c r="P6" i="3"/>
  <c r="O6" i="3"/>
  <c r="J13" i="1"/>
  <c r="M6" i="3"/>
  <c r="N6" i="3"/>
  <c r="H47" i="1"/>
  <c r="J6" i="3"/>
  <c r="I6" i="3"/>
  <c r="I47" i="1"/>
  <c r="L6" i="3"/>
  <c r="K6" i="3"/>
  <c r="AA48" i="23"/>
  <c r="AA47" i="24"/>
  <c r="AA48" i="24" s="1"/>
  <c r="E10" i="2"/>
  <c r="E10" i="9"/>
  <c r="I13" i="1"/>
  <c r="I12" i="8"/>
  <c r="L10" i="2"/>
  <c r="L10" i="9"/>
  <c r="O47" i="1"/>
  <c r="O54" i="1"/>
  <c r="Q13" i="1"/>
  <c r="Q12" i="8"/>
  <c r="M13" i="1"/>
  <c r="M12" i="8"/>
  <c r="P10" i="2"/>
  <c r="P10" i="9"/>
  <c r="K47" i="1"/>
  <c r="R12" i="8"/>
  <c r="R3" i="4"/>
  <c r="N12" i="8"/>
  <c r="N3" i="4"/>
  <c r="J12" i="8"/>
  <c r="J3" i="4"/>
  <c r="P13" i="1"/>
  <c r="L13" i="1"/>
  <c r="H13" i="1"/>
  <c r="O10" i="2"/>
  <c r="O10" i="9"/>
  <c r="K10" i="2"/>
  <c r="K10" i="9"/>
  <c r="G10" i="2"/>
  <c r="G10" i="9"/>
  <c r="R47" i="1"/>
  <c r="R54" i="1"/>
  <c r="N47" i="1"/>
  <c r="N54" i="1"/>
  <c r="J47" i="1"/>
  <c r="O13" i="1"/>
  <c r="K13" i="1"/>
  <c r="N10" i="2"/>
  <c r="N10" i="9"/>
  <c r="J10" i="2"/>
  <c r="J10" i="9"/>
  <c r="F10" i="2"/>
  <c r="F10" i="9"/>
  <c r="G3" i="4"/>
  <c r="G12" i="8"/>
  <c r="G47" i="1"/>
  <c r="G54" i="1"/>
  <c r="P15" i="11"/>
  <c r="P16" i="11"/>
  <c r="P17" i="11"/>
  <c r="P18" i="11"/>
  <c r="P19" i="11"/>
  <c r="P20" i="11"/>
  <c r="P21" i="11"/>
  <c r="P22" i="11"/>
  <c r="P23" i="11"/>
  <c r="P14" i="11"/>
  <c r="K54" i="1"/>
  <c r="K50" i="8"/>
  <c r="K46" i="8"/>
  <c r="H54" i="1"/>
  <c r="H50" i="8"/>
  <c r="H46" i="8"/>
  <c r="I54" i="1"/>
  <c r="I50" i="8"/>
  <c r="I46" i="8"/>
  <c r="J54" i="1"/>
  <c r="J50" i="8"/>
  <c r="J46" i="8"/>
  <c r="AA47" i="25"/>
  <c r="AA48" i="25" s="1"/>
  <c r="I3" i="4"/>
  <c r="M3" i="4"/>
  <c r="Q3" i="4"/>
  <c r="K12" i="8"/>
  <c r="K3" i="4"/>
  <c r="L12" i="8"/>
  <c r="L3" i="4"/>
  <c r="O12" i="8"/>
  <c r="O3" i="4"/>
  <c r="P12" i="8"/>
  <c r="P3" i="4"/>
  <c r="H12" i="8"/>
  <c r="H3" i="4"/>
  <c r="M14" i="11"/>
  <c r="T15" i="11"/>
  <c r="T18" i="11"/>
  <c r="T19" i="11"/>
  <c r="T20" i="11"/>
  <c r="T21" i="11"/>
  <c r="T22" i="11"/>
  <c r="T23" i="11"/>
  <c r="N16" i="11"/>
  <c r="N15" i="11"/>
  <c r="N17" i="11"/>
  <c r="N18" i="11"/>
  <c r="N19" i="11"/>
  <c r="N20" i="11"/>
  <c r="N21" i="11"/>
  <c r="N22" i="11"/>
  <c r="N23" i="11"/>
  <c r="N14" i="11"/>
  <c r="Q14" i="11"/>
  <c r="O15" i="11"/>
  <c r="O16" i="11"/>
  <c r="O17" i="11"/>
  <c r="O18" i="11"/>
  <c r="O19" i="11"/>
  <c r="O20" i="11"/>
  <c r="O21" i="11"/>
  <c r="O22" i="11"/>
  <c r="O23" i="11"/>
  <c r="O14" i="11"/>
  <c r="M15" i="11"/>
  <c r="Q15" i="11"/>
  <c r="M16" i="11"/>
  <c r="Q16" i="11"/>
  <c r="M17" i="11"/>
  <c r="Q17" i="11"/>
  <c r="M18" i="11"/>
  <c r="Q18" i="11"/>
  <c r="M19" i="11"/>
  <c r="M20" i="11"/>
  <c r="M21" i="11"/>
  <c r="M22" i="11"/>
  <c r="Q19" i="11"/>
  <c r="Q21" i="11"/>
  <c r="Q22" i="11"/>
  <c r="M23" i="11"/>
  <c r="Q23" i="11"/>
  <c r="Q20" i="11"/>
  <c r="S24" i="11"/>
  <c r="S48" i="2"/>
  <c r="S56" i="2"/>
  <c r="S54" i="2" s="1"/>
  <c r="Q12" i="11"/>
  <c r="A26" i="11"/>
  <c r="E10" i="11"/>
  <c r="C10" i="11"/>
  <c r="B10" i="11"/>
  <c r="S9" i="11"/>
  <c r="S8" i="11"/>
  <c r="B8" i="11"/>
  <c r="R6" i="11"/>
  <c r="B6" i="11"/>
  <c r="R4" i="11"/>
  <c r="E4" i="11"/>
  <c r="B4" i="11"/>
  <c r="B2" i="11"/>
  <c r="X73" i="1"/>
  <c r="A60" i="2"/>
  <c r="B56" i="9"/>
  <c r="A54" i="8"/>
  <c r="B5" i="8"/>
  <c r="J12" i="1"/>
  <c r="I12" i="1" s="1"/>
  <c r="D11" i="8" s="1"/>
  <c r="E11" i="8"/>
  <c r="X75" i="1"/>
  <c r="U55" i="1"/>
  <c r="H55" i="1"/>
  <c r="H51" i="8" s="1"/>
  <c r="K48" i="1"/>
  <c r="K47" i="8" s="1"/>
  <c r="N48" i="1"/>
  <c r="N47" i="8"/>
  <c r="P48" i="1"/>
  <c r="P47" i="8" s="1"/>
  <c r="S48" i="1"/>
  <c r="S47" i="8"/>
  <c r="G48" i="1"/>
  <c r="G49" i="1" s="1"/>
  <c r="T49" i="1" s="1"/>
  <c r="T48" i="1" s="1"/>
  <c r="U47" i="8" s="1"/>
  <c r="G47" i="8"/>
  <c r="T47" i="8"/>
  <c r="U59" i="4"/>
  <c r="U58" i="4"/>
  <c r="U57" i="4"/>
  <c r="H55" i="4"/>
  <c r="I55" i="4"/>
  <c r="I25" i="1"/>
  <c r="I24" i="8"/>
  <c r="J55" i="4"/>
  <c r="J25" i="1"/>
  <c r="J24" i="8"/>
  <c r="K55" i="4"/>
  <c r="K25" i="1"/>
  <c r="K24" i="8"/>
  <c r="L55" i="4"/>
  <c r="M55" i="4"/>
  <c r="M25" i="1"/>
  <c r="M24" i="8"/>
  <c r="N55" i="4"/>
  <c r="N25" i="1"/>
  <c r="N24" i="8"/>
  <c r="O55" i="4"/>
  <c r="O25" i="1"/>
  <c r="O24" i="8"/>
  <c r="P55" i="4"/>
  <c r="Q55" i="4"/>
  <c r="Q25" i="1"/>
  <c r="Q24" i="8"/>
  <c r="R55" i="4"/>
  <c r="R25" i="1"/>
  <c r="R24" i="8"/>
  <c r="S55" i="4"/>
  <c r="S25" i="1"/>
  <c r="S24" i="8"/>
  <c r="T55" i="4"/>
  <c r="G55" i="4"/>
  <c r="B2" i="8"/>
  <c r="U2" i="8"/>
  <c r="B4" i="8"/>
  <c r="E4" i="8"/>
  <c r="U4" i="8"/>
  <c r="B6" i="8"/>
  <c r="U6" i="8"/>
  <c r="B8" i="8"/>
  <c r="V8" i="8"/>
  <c r="V9" i="8"/>
  <c r="B10" i="8"/>
  <c r="C10" i="8"/>
  <c r="E10" i="8"/>
  <c r="T12" i="8"/>
  <c r="G13" i="8"/>
  <c r="T13" i="8"/>
  <c r="H13" i="8"/>
  <c r="I13" i="8"/>
  <c r="J13" i="8"/>
  <c r="K13" i="8"/>
  <c r="L13" i="8"/>
  <c r="M13" i="8"/>
  <c r="N13" i="8"/>
  <c r="O13" i="8"/>
  <c r="P13" i="8"/>
  <c r="Q13" i="8"/>
  <c r="R13" i="8"/>
  <c r="S13" i="8"/>
  <c r="V13" i="8"/>
  <c r="V14" i="8"/>
  <c r="V15" i="8"/>
  <c r="V16" i="8"/>
  <c r="V17" i="8"/>
  <c r="V18" i="8"/>
  <c r="V19" i="8"/>
  <c r="V20" i="8"/>
  <c r="V21" i="8"/>
  <c r="V22" i="8"/>
  <c r="V23" i="8"/>
  <c r="V24" i="8"/>
  <c r="V25" i="8"/>
  <c r="V26" i="8"/>
  <c r="V27" i="8"/>
  <c r="V28" i="8"/>
  <c r="V29" i="8"/>
  <c r="V30" i="8"/>
  <c r="V31" i="8"/>
  <c r="V32" i="8"/>
  <c r="V36" i="8" s="1"/>
  <c r="V37" i="8" s="1"/>
  <c r="V33" i="8"/>
  <c r="V34" i="8"/>
  <c r="V35" i="8"/>
  <c r="D37" i="8"/>
  <c r="T46" i="8"/>
  <c r="B2" i="9"/>
  <c r="S2" i="9"/>
  <c r="B4" i="9"/>
  <c r="S4" i="9"/>
  <c r="B6" i="9"/>
  <c r="S6" i="9"/>
  <c r="B8" i="9"/>
  <c r="T8" i="9"/>
  <c r="T9" i="9"/>
  <c r="R10" i="9"/>
  <c r="E12" i="9"/>
  <c r="R12" i="9"/>
  <c r="F12" i="9"/>
  <c r="G12" i="9"/>
  <c r="H12" i="9"/>
  <c r="I12" i="9"/>
  <c r="J12" i="9"/>
  <c r="K12" i="9"/>
  <c r="L12" i="9"/>
  <c r="M12" i="9"/>
  <c r="N12" i="9"/>
  <c r="O12" i="9"/>
  <c r="P12" i="9"/>
  <c r="Q12" i="9"/>
  <c r="T12" i="9"/>
  <c r="R13" i="9"/>
  <c r="T13" i="9"/>
  <c r="R14" i="9"/>
  <c r="T14" i="9"/>
  <c r="R15" i="9"/>
  <c r="T15" i="9"/>
  <c r="T16" i="9"/>
  <c r="G60" i="9"/>
  <c r="B1" i="5"/>
  <c r="B2" i="5"/>
  <c r="D5" i="5"/>
  <c r="V13" i="1"/>
  <c r="G16" i="1"/>
  <c r="G15" i="8" s="1"/>
  <c r="H16" i="1"/>
  <c r="I16" i="1"/>
  <c r="I15" i="8" s="1"/>
  <c r="J16" i="1"/>
  <c r="J15" i="8" s="1"/>
  <c r="K16" i="1"/>
  <c r="K15" i="8"/>
  <c r="L16" i="1"/>
  <c r="L15" i="8"/>
  <c r="M16" i="1"/>
  <c r="M15" i="8"/>
  <c r="N16" i="1"/>
  <c r="N15" i="8"/>
  <c r="O16" i="1"/>
  <c r="O15" i="8"/>
  <c r="P16" i="1"/>
  <c r="P15" i="8"/>
  <c r="Q16" i="1"/>
  <c r="Q15" i="8"/>
  <c r="R16" i="1"/>
  <c r="R15" i="8"/>
  <c r="S16" i="1"/>
  <c r="S15" i="8"/>
  <c r="G17" i="1"/>
  <c r="H17" i="1"/>
  <c r="H16" i="8"/>
  <c r="I17" i="1"/>
  <c r="I16" i="8"/>
  <c r="J17" i="1"/>
  <c r="J16" i="8"/>
  <c r="K17" i="1"/>
  <c r="K16" i="8"/>
  <c r="L17" i="1"/>
  <c r="L16" i="8"/>
  <c r="M17" i="1"/>
  <c r="M16" i="8"/>
  <c r="N17" i="1"/>
  <c r="N16" i="8"/>
  <c r="O17" i="1"/>
  <c r="O16" i="8"/>
  <c r="P17" i="1"/>
  <c r="P16" i="8"/>
  <c r="Q17" i="1"/>
  <c r="Q16" i="8"/>
  <c r="R17" i="1"/>
  <c r="R16" i="8"/>
  <c r="S17" i="1"/>
  <c r="S16" i="8"/>
  <c r="G19" i="1"/>
  <c r="G18" i="8"/>
  <c r="U18" i="8" s="1"/>
  <c r="H19" i="1"/>
  <c r="H18" i="8"/>
  <c r="I19" i="1"/>
  <c r="I18" i="8"/>
  <c r="J19" i="1"/>
  <c r="J18" i="8"/>
  <c r="K19" i="1"/>
  <c r="K18" i="8"/>
  <c r="L19" i="1"/>
  <c r="L18" i="8"/>
  <c r="M19" i="1"/>
  <c r="M18" i="8"/>
  <c r="N19" i="1"/>
  <c r="N18" i="8"/>
  <c r="O19" i="1"/>
  <c r="O18" i="8"/>
  <c r="P19" i="1"/>
  <c r="P18" i="8"/>
  <c r="Q19" i="1"/>
  <c r="Q18" i="8"/>
  <c r="R19" i="1"/>
  <c r="R18" i="8"/>
  <c r="S19" i="1"/>
  <c r="S18" i="8"/>
  <c r="G20" i="1"/>
  <c r="G19" i="8"/>
  <c r="H20" i="1"/>
  <c r="H19" i="8"/>
  <c r="I20" i="1"/>
  <c r="I19" i="8"/>
  <c r="J20" i="1"/>
  <c r="K20" i="1"/>
  <c r="K19" i="8"/>
  <c r="L20" i="1"/>
  <c r="L19" i="8"/>
  <c r="M20" i="1"/>
  <c r="M19" i="8"/>
  <c r="N20" i="1"/>
  <c r="N19" i="8"/>
  <c r="O20" i="1"/>
  <c r="O19" i="8"/>
  <c r="P20" i="1"/>
  <c r="P19" i="8"/>
  <c r="Q20" i="1"/>
  <c r="Q19" i="8"/>
  <c r="R20" i="1"/>
  <c r="R19" i="8"/>
  <c r="S20" i="1"/>
  <c r="S19" i="8"/>
  <c r="G21" i="1"/>
  <c r="V21" i="1" s="1"/>
  <c r="H21" i="1"/>
  <c r="H20" i="8"/>
  <c r="I21" i="1"/>
  <c r="I20" i="8"/>
  <c r="J21" i="1"/>
  <c r="J20" i="8"/>
  <c r="K21" i="1"/>
  <c r="K20" i="8"/>
  <c r="L21" i="1"/>
  <c r="L20" i="8"/>
  <c r="M21" i="1"/>
  <c r="M20" i="8"/>
  <c r="N21" i="1"/>
  <c r="N20" i="8"/>
  <c r="O21" i="1"/>
  <c r="O20" i="8"/>
  <c r="P21" i="1"/>
  <c r="P20" i="8"/>
  <c r="Q21" i="1"/>
  <c r="Q20" i="8"/>
  <c r="R21" i="1"/>
  <c r="R20" i="8"/>
  <c r="S21" i="1"/>
  <c r="S20" i="8"/>
  <c r="G24" i="1"/>
  <c r="G23" i="8"/>
  <c r="H24" i="1"/>
  <c r="H23" i="8"/>
  <c r="I24" i="1"/>
  <c r="I23" i="8"/>
  <c r="J24" i="1"/>
  <c r="K24" i="1"/>
  <c r="K23" i="8"/>
  <c r="L24" i="1"/>
  <c r="L23" i="8"/>
  <c r="M24" i="1"/>
  <c r="M23" i="8"/>
  <c r="N24" i="1"/>
  <c r="N23" i="8"/>
  <c r="O24" i="1"/>
  <c r="O23" i="8"/>
  <c r="P24" i="1"/>
  <c r="P23" i="8"/>
  <c r="Q24" i="1"/>
  <c r="Q23" i="8"/>
  <c r="R24" i="1"/>
  <c r="R23" i="8"/>
  <c r="S24" i="1"/>
  <c r="S23" i="8"/>
  <c r="G25" i="1"/>
  <c r="H25" i="1"/>
  <c r="H24" i="8"/>
  <c r="L25" i="1"/>
  <c r="L24" i="8"/>
  <c r="P25" i="1"/>
  <c r="P24" i="8"/>
  <c r="G26" i="1"/>
  <c r="G25" i="8"/>
  <c r="U25" i="8"/>
  <c r="H26" i="1"/>
  <c r="H25" i="8"/>
  <c r="I26" i="1"/>
  <c r="I25" i="8"/>
  <c r="J26" i="1"/>
  <c r="J25" i="8"/>
  <c r="K26" i="1"/>
  <c r="K25" i="8"/>
  <c r="L26" i="1"/>
  <c r="L25" i="8"/>
  <c r="M26" i="1"/>
  <c r="M25" i="8"/>
  <c r="N26" i="1"/>
  <c r="N25" i="8"/>
  <c r="O26" i="1"/>
  <c r="O25" i="8"/>
  <c r="P26" i="1"/>
  <c r="P25" i="8"/>
  <c r="Q26" i="1"/>
  <c r="Q25" i="8"/>
  <c r="R26" i="1"/>
  <c r="R25" i="8"/>
  <c r="S26" i="1"/>
  <c r="S25" i="8"/>
  <c r="G27" i="1"/>
  <c r="G26" i="8"/>
  <c r="T26" i="8"/>
  <c r="H27" i="1"/>
  <c r="H26" i="8"/>
  <c r="I27" i="1"/>
  <c r="I26" i="8"/>
  <c r="J27" i="1"/>
  <c r="J26" i="8"/>
  <c r="K27" i="1"/>
  <c r="K26" i="8"/>
  <c r="L27" i="1"/>
  <c r="L26" i="8"/>
  <c r="M27" i="1"/>
  <c r="M26" i="8"/>
  <c r="N27" i="1"/>
  <c r="N26" i="8"/>
  <c r="O27" i="1"/>
  <c r="O26" i="8"/>
  <c r="P27" i="1"/>
  <c r="P26" i="8"/>
  <c r="Q27" i="1"/>
  <c r="Q26" i="8"/>
  <c r="R27" i="1"/>
  <c r="R26" i="8"/>
  <c r="S27" i="1"/>
  <c r="G28" i="1"/>
  <c r="G27" i="8"/>
  <c r="U27" i="8"/>
  <c r="H28" i="1"/>
  <c r="H27" i="8"/>
  <c r="I28" i="1"/>
  <c r="I27" i="8"/>
  <c r="J28" i="1"/>
  <c r="J27" i="8"/>
  <c r="K28" i="1"/>
  <c r="K27" i="8"/>
  <c r="L28" i="1"/>
  <c r="L27" i="8"/>
  <c r="M28" i="1"/>
  <c r="M27" i="8"/>
  <c r="N28" i="1"/>
  <c r="N27" i="8"/>
  <c r="O28" i="1"/>
  <c r="O27" i="8"/>
  <c r="P28" i="1"/>
  <c r="P27" i="8"/>
  <c r="Q28" i="1"/>
  <c r="Q27" i="8"/>
  <c r="R28" i="1"/>
  <c r="R27" i="8"/>
  <c r="S28" i="1"/>
  <c r="S27" i="8"/>
  <c r="G29" i="1"/>
  <c r="G28" i="8"/>
  <c r="T28" i="8"/>
  <c r="H29" i="1"/>
  <c r="H28" i="8"/>
  <c r="I29" i="1"/>
  <c r="I28" i="8"/>
  <c r="J29" i="1"/>
  <c r="J28" i="8"/>
  <c r="K29" i="1"/>
  <c r="K28" i="8"/>
  <c r="L29" i="1"/>
  <c r="L28" i="8"/>
  <c r="M29" i="1"/>
  <c r="M28" i="8"/>
  <c r="N29" i="1"/>
  <c r="N28" i="8"/>
  <c r="O29" i="1"/>
  <c r="O28" i="8"/>
  <c r="P29" i="1"/>
  <c r="P28" i="8"/>
  <c r="Q29" i="1"/>
  <c r="Q28" i="8"/>
  <c r="R29" i="1"/>
  <c r="R28" i="8"/>
  <c r="S29" i="1"/>
  <c r="S28" i="8"/>
  <c r="G30" i="1"/>
  <c r="G29" i="8"/>
  <c r="T29" i="8"/>
  <c r="H30" i="1"/>
  <c r="H29" i="8"/>
  <c r="I30" i="1"/>
  <c r="I29" i="8"/>
  <c r="J30" i="1"/>
  <c r="K30" i="1"/>
  <c r="K29" i="8"/>
  <c r="L30" i="1"/>
  <c r="L29" i="8"/>
  <c r="M30" i="1"/>
  <c r="M29" i="8"/>
  <c r="N30" i="1"/>
  <c r="N29" i="8"/>
  <c r="O30" i="1"/>
  <c r="O29" i="8"/>
  <c r="P30" i="1"/>
  <c r="P29" i="8"/>
  <c r="Q30" i="1"/>
  <c r="Q29" i="8"/>
  <c r="R30" i="1"/>
  <c r="R29" i="8"/>
  <c r="S30" i="1"/>
  <c r="S29" i="8"/>
  <c r="G31" i="1"/>
  <c r="G30" i="8" s="1"/>
  <c r="H31" i="1"/>
  <c r="H30" i="8"/>
  <c r="I31" i="1"/>
  <c r="I30" i="8" s="1"/>
  <c r="J31" i="1"/>
  <c r="T31" i="1" s="1"/>
  <c r="K31" i="1"/>
  <c r="K30" i="8"/>
  <c r="L31" i="1"/>
  <c r="L30" i="8"/>
  <c r="M31" i="1"/>
  <c r="M30" i="8"/>
  <c r="N31" i="1"/>
  <c r="N30" i="8"/>
  <c r="O31" i="1"/>
  <c r="O30" i="8"/>
  <c r="P31" i="1"/>
  <c r="P30" i="8"/>
  <c r="Q31" i="1"/>
  <c r="Q30" i="8"/>
  <c r="R31" i="1"/>
  <c r="R30" i="8"/>
  <c r="S31" i="1"/>
  <c r="S30" i="8"/>
  <c r="G32" i="1"/>
  <c r="V32" i="1"/>
  <c r="G31" i="8"/>
  <c r="T31" i="8"/>
  <c r="H32" i="1"/>
  <c r="H31" i="8"/>
  <c r="I32" i="1"/>
  <c r="I31" i="8"/>
  <c r="J32" i="1"/>
  <c r="J31" i="8"/>
  <c r="K32" i="1"/>
  <c r="K31" i="8"/>
  <c r="L32" i="1"/>
  <c r="L31" i="8"/>
  <c r="M32" i="1"/>
  <c r="M31" i="8"/>
  <c r="N32" i="1"/>
  <c r="N31" i="8"/>
  <c r="O32" i="1"/>
  <c r="O31" i="8"/>
  <c r="P32" i="1"/>
  <c r="P31" i="8"/>
  <c r="Q32" i="1"/>
  <c r="Q31" i="8"/>
  <c r="R32" i="1"/>
  <c r="R31" i="8"/>
  <c r="S32" i="1"/>
  <c r="S31" i="8"/>
  <c r="G34" i="1"/>
  <c r="G33" i="8"/>
  <c r="H34" i="1"/>
  <c r="H33" i="8"/>
  <c r="I34" i="1"/>
  <c r="I33" i="8"/>
  <c r="J34" i="1"/>
  <c r="J33" i="8"/>
  <c r="K34" i="1"/>
  <c r="K33" i="8"/>
  <c r="L34" i="1"/>
  <c r="L33" i="8"/>
  <c r="M34" i="1"/>
  <c r="M33" i="8"/>
  <c r="N34" i="1"/>
  <c r="N33" i="8"/>
  <c r="O34" i="1"/>
  <c r="O33" i="8"/>
  <c r="P34" i="1"/>
  <c r="P33" i="8"/>
  <c r="Q34" i="1"/>
  <c r="Q33" i="8"/>
  <c r="R34" i="1"/>
  <c r="R33" i="8"/>
  <c r="S34" i="1"/>
  <c r="S33" i="8"/>
  <c r="U37" i="1"/>
  <c r="U38" i="1" s="1"/>
  <c r="U40" i="1" s="1"/>
  <c r="V47" i="1"/>
  <c r="V48" i="1"/>
  <c r="D53" i="1"/>
  <c r="D49" i="8"/>
  <c r="B1" i="4"/>
  <c r="B2" i="4"/>
  <c r="T3" i="4"/>
  <c r="G5" i="4"/>
  <c r="H5" i="4"/>
  <c r="H15" i="1" s="1"/>
  <c r="I5" i="4"/>
  <c r="I15" i="1" s="1"/>
  <c r="J5" i="4"/>
  <c r="J94" i="4" s="1"/>
  <c r="K5" i="4"/>
  <c r="K15" i="1"/>
  <c r="K14" i="8"/>
  <c r="L5" i="4"/>
  <c r="L15" i="1"/>
  <c r="L14" i="8"/>
  <c r="M5" i="4"/>
  <c r="M15" i="1"/>
  <c r="M14" i="8"/>
  <c r="N5" i="4"/>
  <c r="N15" i="1"/>
  <c r="N14" i="8"/>
  <c r="O5" i="4"/>
  <c r="O15" i="1"/>
  <c r="O14" i="8"/>
  <c r="P5" i="4"/>
  <c r="P15" i="1"/>
  <c r="P14" i="8"/>
  <c r="Q5" i="4"/>
  <c r="Q15" i="1"/>
  <c r="Q14" i="8"/>
  <c r="R5" i="4"/>
  <c r="R15" i="1"/>
  <c r="S5" i="4"/>
  <c r="S15" i="1"/>
  <c r="S14" i="8"/>
  <c r="U9" i="4"/>
  <c r="U10" i="4"/>
  <c r="G11" i="4"/>
  <c r="G18" i="1" s="1"/>
  <c r="H11" i="4"/>
  <c r="H18" i="1"/>
  <c r="H17" i="8"/>
  <c r="I11" i="4"/>
  <c r="I18" i="1"/>
  <c r="I17" i="8"/>
  <c r="J11" i="4"/>
  <c r="J18" i="1"/>
  <c r="J17" i="8"/>
  <c r="K11" i="4"/>
  <c r="K18" i="1"/>
  <c r="K17" i="8"/>
  <c r="L11" i="4"/>
  <c r="L18" i="1"/>
  <c r="L17" i="8"/>
  <c r="M11" i="4"/>
  <c r="M18" i="1"/>
  <c r="M17" i="8"/>
  <c r="N11" i="4"/>
  <c r="N18" i="1"/>
  <c r="N17" i="8"/>
  <c r="O11" i="4"/>
  <c r="O18" i="1"/>
  <c r="O17" i="8"/>
  <c r="P11" i="4"/>
  <c r="P18" i="1"/>
  <c r="P17" i="8"/>
  <c r="Q11" i="4"/>
  <c r="Q18" i="1"/>
  <c r="Q17" i="8"/>
  <c r="R11" i="4"/>
  <c r="R18" i="1"/>
  <c r="R17" i="8"/>
  <c r="S11" i="4"/>
  <c r="S18" i="1"/>
  <c r="S17" i="8"/>
  <c r="T11" i="4"/>
  <c r="U28" i="4"/>
  <c r="U29" i="4"/>
  <c r="U30" i="4"/>
  <c r="G31" i="4"/>
  <c r="H31" i="4"/>
  <c r="H22" i="1"/>
  <c r="H21" i="8"/>
  <c r="I31" i="4"/>
  <c r="I22" i="1"/>
  <c r="I21" i="8"/>
  <c r="J31" i="4"/>
  <c r="J22" i="1"/>
  <c r="J21" i="8"/>
  <c r="K31" i="4"/>
  <c r="K22" i="1"/>
  <c r="K21" i="8"/>
  <c r="L31" i="4"/>
  <c r="L22" i="1"/>
  <c r="L21" i="8"/>
  <c r="M31" i="4"/>
  <c r="M22" i="1"/>
  <c r="M21" i="8"/>
  <c r="N31" i="4"/>
  <c r="N22" i="1"/>
  <c r="N21" i="8"/>
  <c r="O31" i="4"/>
  <c r="O22" i="1"/>
  <c r="O21" i="8"/>
  <c r="P31" i="4"/>
  <c r="P22" i="1"/>
  <c r="P21" i="8"/>
  <c r="Q31" i="4"/>
  <c r="R31" i="4"/>
  <c r="R22" i="1"/>
  <c r="R21" i="8"/>
  <c r="S31" i="4"/>
  <c r="S22" i="1"/>
  <c r="S21" i="8"/>
  <c r="T31" i="4"/>
  <c r="G51" i="4"/>
  <c r="H51" i="4"/>
  <c r="H23" i="1"/>
  <c r="H22" i="8"/>
  <c r="I51" i="4"/>
  <c r="I23" i="1"/>
  <c r="I22" i="8"/>
  <c r="J51" i="4"/>
  <c r="J23" i="1"/>
  <c r="J22" i="8"/>
  <c r="K51" i="4"/>
  <c r="K23" i="1"/>
  <c r="K22" i="8"/>
  <c r="L51" i="4"/>
  <c r="M51" i="4"/>
  <c r="M23" i="1"/>
  <c r="M22" i="8"/>
  <c r="N51" i="4"/>
  <c r="O51" i="4"/>
  <c r="O23" i="1"/>
  <c r="O22" i="8"/>
  <c r="P51" i="4"/>
  <c r="P23" i="1"/>
  <c r="P22" i="8"/>
  <c r="Q51" i="4"/>
  <c r="Q23" i="1"/>
  <c r="Q22" i="8"/>
  <c r="R51" i="4"/>
  <c r="R23" i="1"/>
  <c r="R22" i="8"/>
  <c r="S51" i="4"/>
  <c r="S23" i="1"/>
  <c r="S22" i="8"/>
  <c r="U52" i="4"/>
  <c r="U54" i="4"/>
  <c r="U56" i="4"/>
  <c r="U60" i="4"/>
  <c r="U61" i="4"/>
  <c r="U62" i="4"/>
  <c r="U63" i="4"/>
  <c r="U64" i="4"/>
  <c r="U65" i="4"/>
  <c r="U66" i="4"/>
  <c r="G67" i="4"/>
  <c r="G33" i="1" s="1"/>
  <c r="H67" i="4"/>
  <c r="H33" i="1" s="1"/>
  <c r="H32" i="8" s="1"/>
  <c r="I67" i="4"/>
  <c r="I33" i="1" s="1"/>
  <c r="I32" i="8" s="1"/>
  <c r="J67" i="4"/>
  <c r="J33" i="1"/>
  <c r="K67" i="4"/>
  <c r="K33" i="1"/>
  <c r="K32" i="8"/>
  <c r="L67" i="4"/>
  <c r="L33" i="1"/>
  <c r="L32" i="8"/>
  <c r="M67" i="4"/>
  <c r="M33" i="1"/>
  <c r="M32" i="8"/>
  <c r="N67" i="4"/>
  <c r="N33" i="1"/>
  <c r="N32" i="8"/>
  <c r="O67" i="4"/>
  <c r="O33" i="1"/>
  <c r="O32" i="8"/>
  <c r="P67" i="4"/>
  <c r="P33" i="1"/>
  <c r="P32" i="8"/>
  <c r="Q67" i="4"/>
  <c r="Q33" i="1"/>
  <c r="Q32" i="8"/>
  <c r="R67" i="4"/>
  <c r="R33" i="1"/>
  <c r="R32" i="8"/>
  <c r="S67" i="4"/>
  <c r="S33" i="1"/>
  <c r="S32" i="8"/>
  <c r="T67" i="4"/>
  <c r="U77" i="4"/>
  <c r="G78" i="4"/>
  <c r="G35" i="1"/>
  <c r="G34" i="8"/>
  <c r="H78" i="4"/>
  <c r="H35" i="1"/>
  <c r="H34" i="8"/>
  <c r="I78" i="4"/>
  <c r="I35" i="1"/>
  <c r="I34" i="8"/>
  <c r="J78" i="4"/>
  <c r="J35" i="1"/>
  <c r="K78" i="4"/>
  <c r="K35" i="1"/>
  <c r="K34" i="8"/>
  <c r="L78" i="4"/>
  <c r="L35" i="1"/>
  <c r="L34" i="8"/>
  <c r="M78" i="4"/>
  <c r="M35" i="1"/>
  <c r="M34" i="8"/>
  <c r="N78" i="4"/>
  <c r="N35" i="1"/>
  <c r="N34" i="8"/>
  <c r="O78" i="4"/>
  <c r="O35" i="1"/>
  <c r="O34" i="8"/>
  <c r="P78" i="4"/>
  <c r="P35" i="1"/>
  <c r="P34" i="8"/>
  <c r="Q78" i="4"/>
  <c r="Q35" i="1"/>
  <c r="Q34" i="8"/>
  <c r="R78" i="4"/>
  <c r="R35" i="1"/>
  <c r="R34" i="8"/>
  <c r="S78" i="4"/>
  <c r="S35" i="1"/>
  <c r="S34" i="8"/>
  <c r="T78" i="4"/>
  <c r="G83" i="4"/>
  <c r="G36" i="1"/>
  <c r="H83" i="4"/>
  <c r="H36" i="1"/>
  <c r="H35" i="8"/>
  <c r="I83" i="4"/>
  <c r="I36" i="1"/>
  <c r="I35" i="8"/>
  <c r="J83" i="4"/>
  <c r="J36" i="1"/>
  <c r="J35" i="8"/>
  <c r="K83" i="4"/>
  <c r="K36" i="1"/>
  <c r="K35" i="8"/>
  <c r="L83" i="4"/>
  <c r="L36" i="1"/>
  <c r="L35" i="8"/>
  <c r="M83" i="4"/>
  <c r="M36" i="1"/>
  <c r="M35" i="8"/>
  <c r="N83" i="4"/>
  <c r="N36" i="1"/>
  <c r="N35" i="8"/>
  <c r="O83" i="4"/>
  <c r="O36" i="1"/>
  <c r="O35" i="8"/>
  <c r="P83" i="4"/>
  <c r="P36" i="1"/>
  <c r="P35" i="8"/>
  <c r="Q83" i="4"/>
  <c r="Q36" i="1"/>
  <c r="Q35" i="8"/>
  <c r="R83" i="4"/>
  <c r="R36" i="1"/>
  <c r="R35" i="8"/>
  <c r="S83" i="4"/>
  <c r="S36" i="1"/>
  <c r="S35" i="8"/>
  <c r="T83" i="4"/>
  <c r="B2" i="2"/>
  <c r="R2" i="2"/>
  <c r="B4" i="2"/>
  <c r="F4" i="2"/>
  <c r="R4" i="2"/>
  <c r="B6" i="2"/>
  <c r="R6" i="2"/>
  <c r="B8" i="2"/>
  <c r="S8" i="2"/>
  <c r="T10" i="2"/>
  <c r="R12" i="2"/>
  <c r="T12" i="2"/>
  <c r="R13" i="2"/>
  <c r="T13" i="2"/>
  <c r="R14" i="2"/>
  <c r="T14" i="2"/>
  <c r="R38" i="2"/>
  <c r="R39" i="2"/>
  <c r="R40" i="2"/>
  <c r="R41" i="2"/>
  <c r="R42" i="2"/>
  <c r="T42" i="2"/>
  <c r="R43" i="2"/>
  <c r="T43" i="2"/>
  <c r="R44" i="2"/>
  <c r="T44" i="2"/>
  <c r="R45" i="2"/>
  <c r="T45" i="2"/>
  <c r="R46" i="2"/>
  <c r="T46" i="2"/>
  <c r="R47" i="2"/>
  <c r="T47" i="2"/>
  <c r="R48" i="2"/>
  <c r="T48" i="2"/>
  <c r="R49" i="2"/>
  <c r="T49" i="2"/>
  <c r="R50" i="2"/>
  <c r="T50" i="2"/>
  <c r="R51" i="2"/>
  <c r="T51" i="2"/>
  <c r="R52" i="2"/>
  <c r="T52" i="2"/>
  <c r="Q56" i="2"/>
  <c r="Q58" i="2" s="1"/>
  <c r="G63" i="2"/>
  <c r="C1" i="6"/>
  <c r="C2" i="6"/>
  <c r="F4" i="6"/>
  <c r="E1" i="3"/>
  <c r="G2" i="3"/>
  <c r="E40" i="3"/>
  <c r="U48" i="1"/>
  <c r="V47" i="8"/>
  <c r="B44" i="3"/>
  <c r="E44" i="3"/>
  <c r="AA44" i="3"/>
  <c r="B45" i="3"/>
  <c r="E45" i="3"/>
  <c r="E46" i="3"/>
  <c r="E47" i="3"/>
  <c r="W47" i="3" s="1"/>
  <c r="E48" i="3"/>
  <c r="Y48" i="3"/>
  <c r="B49" i="3"/>
  <c r="E49" i="3"/>
  <c r="G49" i="3"/>
  <c r="B50" i="3"/>
  <c r="E50" i="3"/>
  <c r="Z50" i="3"/>
  <c r="B51" i="3"/>
  <c r="E51" i="3"/>
  <c r="B52" i="3"/>
  <c r="E52" i="3"/>
  <c r="G52" i="3"/>
  <c r="B53" i="3"/>
  <c r="E53" i="3"/>
  <c r="Y53" i="3"/>
  <c r="B54" i="3"/>
  <c r="E54" i="3"/>
  <c r="B55" i="3"/>
  <c r="E55" i="3"/>
  <c r="X55" i="3"/>
  <c r="E56" i="3"/>
  <c r="G57" i="3"/>
  <c r="G56" i="1" s="1"/>
  <c r="V56" i="1" s="1"/>
  <c r="S57" i="3"/>
  <c r="H56" i="1" s="1"/>
  <c r="T57" i="3"/>
  <c r="I56" i="1" s="1"/>
  <c r="U57" i="3"/>
  <c r="J56" i="1" s="1"/>
  <c r="V57" i="3"/>
  <c r="K56" i="1" s="1"/>
  <c r="W57" i="3"/>
  <c r="L56" i="1" s="1"/>
  <c r="X57" i="3"/>
  <c r="M56" i="1" s="1"/>
  <c r="Y57" i="3"/>
  <c r="N56" i="1" s="1"/>
  <c r="Z57" i="3"/>
  <c r="O56" i="1" s="1"/>
  <c r="AA57" i="3"/>
  <c r="P56" i="1" s="1"/>
  <c r="AB57" i="3"/>
  <c r="Q56" i="1" s="1"/>
  <c r="AD57" i="3"/>
  <c r="R56" i="1" s="1"/>
  <c r="AF57" i="3"/>
  <c r="S56" i="1" s="1"/>
  <c r="AH57" i="3"/>
  <c r="U26" i="8"/>
  <c r="L23" i="1"/>
  <c r="L22" i="8"/>
  <c r="V19" i="1"/>
  <c r="V36" i="1"/>
  <c r="G35" i="8"/>
  <c r="T35" i="8"/>
  <c r="U51" i="3"/>
  <c r="AD51" i="3"/>
  <c r="AF51" i="3"/>
  <c r="G51" i="3"/>
  <c r="AB51" i="3"/>
  <c r="Z53" i="3"/>
  <c r="AA54" i="3"/>
  <c r="AD54" i="3"/>
  <c r="S26" i="8"/>
  <c r="S62" i="1"/>
  <c r="V55" i="3"/>
  <c r="X52" i="3"/>
  <c r="AD55" i="3"/>
  <c r="U45" i="3"/>
  <c r="G55" i="3"/>
  <c r="V26" i="1"/>
  <c r="D6" i="5"/>
  <c r="J55" i="1"/>
  <c r="J51" i="8"/>
  <c r="AB46" i="3"/>
  <c r="AF52" i="3"/>
  <c r="U46" i="3"/>
  <c r="T24" i="1"/>
  <c r="BB24" i="1"/>
  <c r="S13" i="9"/>
  <c r="U19" i="8"/>
  <c r="T19" i="8"/>
  <c r="AA50" i="3"/>
  <c r="N94" i="4"/>
  <c r="V29" i="1"/>
  <c r="G55" i="1"/>
  <c r="G50" i="1"/>
  <c r="S94" i="4"/>
  <c r="AF48" i="3"/>
  <c r="AA48" i="3"/>
  <c r="Z55" i="3"/>
  <c r="Q55" i="1"/>
  <c r="Q51" i="8" s="1"/>
  <c r="T27" i="8"/>
  <c r="AA55" i="3"/>
  <c r="Q54" i="2"/>
  <c r="S41" i="1"/>
  <c r="S40" i="8"/>
  <c r="U33" i="8"/>
  <c r="Y55" i="3"/>
  <c r="W55" i="3"/>
  <c r="U29" i="8"/>
  <c r="U50" i="3"/>
  <c r="N23" i="1"/>
  <c r="N22" i="8"/>
  <c r="M55" i="1"/>
  <c r="M51" i="8"/>
  <c r="R55" i="1"/>
  <c r="R51" i="8"/>
  <c r="L55" i="1"/>
  <c r="L51" i="8"/>
  <c r="P94" i="4"/>
  <c r="N55" i="1"/>
  <c r="N51" i="8" s="1"/>
  <c r="I55" i="1"/>
  <c r="J50" i="1" s="1"/>
  <c r="S55" i="1"/>
  <c r="S51" i="8"/>
  <c r="Y47" i="3"/>
  <c r="AD47" i="3"/>
  <c r="G24" i="8"/>
  <c r="T24" i="8"/>
  <c r="V25" i="1"/>
  <c r="H15" i="8"/>
  <c r="U28" i="8"/>
  <c r="K94" i="4"/>
  <c r="P55" i="1"/>
  <c r="P51" i="8"/>
  <c r="K55" i="1"/>
  <c r="K51" i="8"/>
  <c r="T19" i="1"/>
  <c r="BB19" i="1"/>
  <c r="S54" i="3"/>
  <c r="Y54" i="3"/>
  <c r="AF54" i="3"/>
  <c r="Z54" i="3"/>
  <c r="T53" i="3"/>
  <c r="S53" i="3"/>
  <c r="AF53" i="3"/>
  <c r="AB53" i="3"/>
  <c r="U53" i="3"/>
  <c r="U55" i="4"/>
  <c r="X53" i="3"/>
  <c r="V51" i="3"/>
  <c r="T30" i="1"/>
  <c r="BB30" i="1"/>
  <c r="V51" i="8"/>
  <c r="O55" i="1"/>
  <c r="O51" i="8" s="1"/>
  <c r="T21" i="1"/>
  <c r="T55" i="3"/>
  <c r="AF55" i="3"/>
  <c r="S55" i="3"/>
  <c r="AB55" i="3"/>
  <c r="U55" i="3"/>
  <c r="Z44" i="3"/>
  <c r="Z56" i="3" s="1"/>
  <c r="W44" i="3"/>
  <c r="G44" i="3"/>
  <c r="T25" i="8"/>
  <c r="AB48" i="3"/>
  <c r="T32" i="1"/>
  <c r="BB32" i="1"/>
  <c r="S12" i="9"/>
  <c r="M94" i="4"/>
  <c r="T20" i="1"/>
  <c r="BB20" i="1" s="1"/>
  <c r="T27" i="1"/>
  <c r="T50" i="3"/>
  <c r="X50" i="3"/>
  <c r="AB50" i="3"/>
  <c r="S46" i="3"/>
  <c r="W46" i="3"/>
  <c r="AA46" i="3"/>
  <c r="AF44" i="3"/>
  <c r="U35" i="8"/>
  <c r="M36" i="8"/>
  <c r="M37" i="8"/>
  <c r="M39" i="8"/>
  <c r="V31" i="1"/>
  <c r="J30" i="8"/>
  <c r="V17" i="1"/>
  <c r="G16" i="8"/>
  <c r="T28" i="1"/>
  <c r="BB28" i="1"/>
  <c r="AD53" i="3"/>
  <c r="W53" i="3"/>
  <c r="G53" i="3"/>
  <c r="AF50" i="3"/>
  <c r="Y50" i="3"/>
  <c r="Z49" i="3"/>
  <c r="AF46" i="3"/>
  <c r="Y46" i="3"/>
  <c r="T36" i="1"/>
  <c r="BB36" i="1"/>
  <c r="U31" i="4"/>
  <c r="V30" i="1"/>
  <c r="J29" i="8"/>
  <c r="S37" i="1"/>
  <c r="S38" i="1"/>
  <c r="S40" i="1"/>
  <c r="T35" i="1"/>
  <c r="BB35" i="1"/>
  <c r="M37" i="1"/>
  <c r="M38" i="1"/>
  <c r="T17" i="1"/>
  <c r="T18" i="8"/>
  <c r="U78" i="4"/>
  <c r="AA47" i="3"/>
  <c r="Z51" i="3"/>
  <c r="W51" i="3"/>
  <c r="L94" i="4"/>
  <c r="T26" i="1"/>
  <c r="BB26" i="1"/>
  <c r="AA53" i="3"/>
  <c r="V53" i="3"/>
  <c r="AD50" i="3"/>
  <c r="AD46" i="3"/>
  <c r="Z45" i="3"/>
  <c r="V44" i="3"/>
  <c r="F5" i="6"/>
  <c r="V20" i="1"/>
  <c r="J19" i="8"/>
  <c r="V28" i="1"/>
  <c r="S14" i="9"/>
  <c r="S16" i="9"/>
  <c r="O37" i="1"/>
  <c r="P37" i="1"/>
  <c r="N37" i="1"/>
  <c r="AB49" i="3"/>
  <c r="G22" i="1"/>
  <c r="T22" i="1" s="1"/>
  <c r="BB22" i="1" s="1"/>
  <c r="V22" i="1"/>
  <c r="V48" i="3"/>
  <c r="AF47" i="3"/>
  <c r="AF56" i="3" s="1"/>
  <c r="G47" i="3"/>
  <c r="U83" i="4"/>
  <c r="T34" i="1"/>
  <c r="BB34" i="1"/>
  <c r="AB54" i="3"/>
  <c r="X54" i="3"/>
  <c r="AA49" i="3"/>
  <c r="V49" i="3"/>
  <c r="T49" i="3"/>
  <c r="G48" i="3"/>
  <c r="AA45" i="3"/>
  <c r="T45" i="3"/>
  <c r="AD44" i="3"/>
  <c r="V35" i="1"/>
  <c r="J34" i="8"/>
  <c r="J32" i="8"/>
  <c r="Q22" i="1"/>
  <c r="Q21" i="8"/>
  <c r="Q36" i="8"/>
  <c r="Q94" i="4"/>
  <c r="P36" i="8"/>
  <c r="U31" i="8"/>
  <c r="V27" i="1"/>
  <c r="U11" i="4"/>
  <c r="R37" i="1"/>
  <c r="R14" i="8"/>
  <c r="R36" i="8"/>
  <c r="R94" i="4"/>
  <c r="U48" i="3"/>
  <c r="Z47" i="3"/>
  <c r="W48" i="3"/>
  <c r="X48" i="3"/>
  <c r="T29" i="1"/>
  <c r="BB29" i="1"/>
  <c r="AF49" i="3"/>
  <c r="AF45" i="3"/>
  <c r="I94" i="4"/>
  <c r="N36" i="8"/>
  <c r="L36" i="8"/>
  <c r="V34" i="1"/>
  <c r="S15" i="9"/>
  <c r="L37" i="1"/>
  <c r="K37" i="1"/>
  <c r="X49" i="3"/>
  <c r="O94" i="4"/>
  <c r="U47" i="3"/>
  <c r="X47" i="3"/>
  <c r="T25" i="1"/>
  <c r="T33" i="8"/>
  <c r="AD49" i="3"/>
  <c r="W49" i="3"/>
  <c r="AD45" i="3"/>
  <c r="W45" i="3"/>
  <c r="U51" i="4"/>
  <c r="G23" i="1"/>
  <c r="T23" i="1" s="1"/>
  <c r="BB23" i="1" s="1"/>
  <c r="V23" i="1"/>
  <c r="S36" i="8"/>
  <c r="O36" i="8"/>
  <c r="K36" i="8"/>
  <c r="J23" i="8"/>
  <c r="V24" i="1"/>
  <c r="R22" i="11"/>
  <c r="R18" i="11"/>
  <c r="P24" i="11"/>
  <c r="R20" i="11"/>
  <c r="R16" i="11"/>
  <c r="T16" i="11"/>
  <c r="N24" i="11"/>
  <c r="R17" i="11"/>
  <c r="T17" i="11"/>
  <c r="R15" i="11"/>
  <c r="R23" i="11"/>
  <c r="R21" i="11"/>
  <c r="R19" i="11"/>
  <c r="M24" i="11"/>
  <c r="O24" i="11"/>
  <c r="R14" i="11"/>
  <c r="T14" i="11"/>
  <c r="BB21" i="1"/>
  <c r="BB17" i="1"/>
  <c r="BB25" i="1"/>
  <c r="U24" i="8"/>
  <c r="S42" i="1"/>
  <c r="S61" i="1"/>
  <c r="BB27" i="1"/>
  <c r="T62" i="1"/>
  <c r="M40" i="1"/>
  <c r="Q50" i="1"/>
  <c r="T50" i="1"/>
  <c r="T55" i="1" s="1"/>
  <c r="AH53" i="3"/>
  <c r="V55" i="1"/>
  <c r="AH55" i="3"/>
  <c r="T16" i="8"/>
  <c r="U16" i="8"/>
  <c r="K37" i="8"/>
  <c r="K39" i="8"/>
  <c r="L38" i="1"/>
  <c r="L40" i="1"/>
  <c r="T34" i="8"/>
  <c r="U34" i="8"/>
  <c r="G21" i="8"/>
  <c r="T21" i="8" s="1"/>
  <c r="N38" i="1"/>
  <c r="N40" i="1"/>
  <c r="S37" i="8"/>
  <c r="S39" i="8"/>
  <c r="S41" i="8"/>
  <c r="L37" i="8"/>
  <c r="L39" i="8"/>
  <c r="R38" i="1"/>
  <c r="R40" i="1"/>
  <c r="O37" i="8"/>
  <c r="O39" i="8"/>
  <c r="R37" i="8"/>
  <c r="R39" i="8"/>
  <c r="Q37" i="8"/>
  <c r="Q39" i="8"/>
  <c r="P38" i="1"/>
  <c r="P40" i="1"/>
  <c r="T23" i="8"/>
  <c r="U23" i="8"/>
  <c r="G22" i="8"/>
  <c r="K38" i="1"/>
  <c r="K40" i="1"/>
  <c r="N37" i="8"/>
  <c r="N39" i="8"/>
  <c r="P37" i="8"/>
  <c r="P39" i="8"/>
  <c r="Q37" i="1"/>
  <c r="O38" i="1"/>
  <c r="O40" i="1"/>
  <c r="T24" i="11"/>
  <c r="U60" i="1"/>
  <c r="Q24" i="11"/>
  <c r="R24" i="11"/>
  <c r="T60" i="1"/>
  <c r="BD62" i="1"/>
  <c r="BB62" i="1"/>
  <c r="U22" i="8"/>
  <c r="T22" i="8"/>
  <c r="Q38" i="1"/>
  <c r="Q40" i="1"/>
  <c r="T53" i="9" l="1"/>
  <c r="V40" i="8"/>
  <c r="U41" i="1"/>
  <c r="U42" i="1" s="1"/>
  <c r="D48" i="1" s="1"/>
  <c r="O24" i="9"/>
  <c r="R8" i="9"/>
  <c r="E9" i="2"/>
  <c r="G9" i="11"/>
  <c r="H36" i="2"/>
  <c r="H36" i="9" s="1"/>
  <c r="Y56" i="3"/>
  <c r="Z40" i="3"/>
  <c r="N40" i="3"/>
  <c r="J40" i="3"/>
  <c r="P37" i="2"/>
  <c r="P37" i="9" s="1"/>
  <c r="O40" i="3"/>
  <c r="U40" i="3"/>
  <c r="L27" i="2"/>
  <c r="L27" i="9" s="1"/>
  <c r="M25" i="2"/>
  <c r="M25" i="9" s="1"/>
  <c r="L40" i="3"/>
  <c r="G26" i="2"/>
  <c r="G26" i="9" s="1"/>
  <c r="M26" i="2"/>
  <c r="M26" i="9" s="1"/>
  <c r="M59" i="2"/>
  <c r="M35" i="9"/>
  <c r="O36" i="2"/>
  <c r="O36" i="9" s="1"/>
  <c r="J26" i="2"/>
  <c r="J26" i="9" s="1"/>
  <c r="K25" i="2"/>
  <c r="K25" i="9" s="1"/>
  <c r="O35" i="9"/>
  <c r="J35" i="9"/>
  <c r="AC40" i="3"/>
  <c r="L37" i="2"/>
  <c r="L37" i="9" s="1"/>
  <c r="L25" i="2"/>
  <c r="L25" i="9" s="1"/>
  <c r="N27" i="2"/>
  <c r="N55" i="2" s="1"/>
  <c r="AD40" i="3"/>
  <c r="L26" i="2"/>
  <c r="L26" i="9" s="1"/>
  <c r="P35" i="2"/>
  <c r="V47" i="3"/>
  <c r="AB47" i="3"/>
  <c r="AD56" i="3"/>
  <c r="AB32" i="14"/>
  <c r="AC54" i="21"/>
  <c r="Y38" i="23"/>
  <c r="Y41" i="22"/>
  <c r="AK48" i="21"/>
  <c r="AK47" i="22"/>
  <c r="W38" i="24"/>
  <c r="AL55" i="21"/>
  <c r="AL54" i="22"/>
  <c r="AG41" i="21"/>
  <c r="AG39" i="22"/>
  <c r="AG39" i="23" s="1"/>
  <c r="G46" i="3"/>
  <c r="G56" i="3" s="1"/>
  <c r="AG10" i="3"/>
  <c r="N34" i="2"/>
  <c r="N34" i="9" s="1"/>
  <c r="Z39" i="17"/>
  <c r="Z39" i="21" s="1"/>
  <c r="Z41" i="14"/>
  <c r="Y41" i="21"/>
  <c r="AC38" i="25"/>
  <c r="AC38" i="26" s="1"/>
  <c r="W40" i="21"/>
  <c r="W41" i="17"/>
  <c r="AK48" i="17"/>
  <c r="AK40" i="21"/>
  <c r="G36" i="14"/>
  <c r="G45" i="14"/>
  <c r="S45" i="14"/>
  <c r="S36" i="14"/>
  <c r="H45" i="30"/>
  <c r="H36" i="30"/>
  <c r="T36" i="30"/>
  <c r="T45" i="30"/>
  <c r="AF36" i="30"/>
  <c r="AF45" i="30"/>
  <c r="I45" i="29"/>
  <c r="I36" i="29"/>
  <c r="U36" i="29"/>
  <c r="U45" i="29"/>
  <c r="AG45" i="29"/>
  <c r="AG36" i="29"/>
  <c r="J45" i="28"/>
  <c r="J36" i="28"/>
  <c r="V45" i="28"/>
  <c r="V36" i="28"/>
  <c r="W45" i="27"/>
  <c r="W36" i="27"/>
  <c r="AI36" i="27"/>
  <c r="AI45" i="27"/>
  <c r="L36" i="26"/>
  <c r="L45" i="26"/>
  <c r="X45" i="26"/>
  <c r="X36" i="26"/>
  <c r="AJ45" i="26"/>
  <c r="AJ36" i="26"/>
  <c r="Z36" i="24"/>
  <c r="Z45" i="24"/>
  <c r="AL45" i="24"/>
  <c r="AL36" i="24"/>
  <c r="AA36" i="23"/>
  <c r="AA45" i="23"/>
  <c r="AM45" i="23"/>
  <c r="AM36" i="23"/>
  <c r="AB36" i="22"/>
  <c r="AB45" i="22"/>
  <c r="E36" i="21"/>
  <c r="E45" i="21"/>
  <c r="Q45" i="21"/>
  <c r="Q36" i="21"/>
  <c r="AC45" i="21"/>
  <c r="AC36" i="21"/>
  <c r="F36" i="17"/>
  <c r="F45" i="17"/>
  <c r="R45" i="17"/>
  <c r="R36" i="17"/>
  <c r="AD45" i="17"/>
  <c r="AD36" i="17"/>
  <c r="AA56" i="3"/>
  <c r="AG47" i="17"/>
  <c r="AM47" i="14"/>
  <c r="AM48" i="14" s="1"/>
  <c r="E20" i="9"/>
  <c r="T20" i="2"/>
  <c r="AB30" i="22"/>
  <c r="AM30" i="21"/>
  <c r="AF41" i="21"/>
  <c r="AF38" i="22"/>
  <c r="AF48" i="21"/>
  <c r="AF47" i="22"/>
  <c r="J27" i="2"/>
  <c r="P35" i="9"/>
  <c r="P59" i="2"/>
  <c r="T24" i="2"/>
  <c r="E24" i="9"/>
  <c r="AC40" i="21"/>
  <c r="AC41" i="17"/>
  <c r="F35" i="2"/>
  <c r="AL41" i="17"/>
  <c r="AK38" i="23"/>
  <c r="J34" i="2"/>
  <c r="J34" i="9" s="1"/>
  <c r="AG38" i="25"/>
  <c r="AJ47" i="21"/>
  <c r="AJ48" i="17"/>
  <c r="AH39" i="21"/>
  <c r="AH41" i="17"/>
  <c r="W47" i="21"/>
  <c r="W48" i="17"/>
  <c r="AI48" i="17"/>
  <c r="AI47" i="21"/>
  <c r="H34" i="2"/>
  <c r="H34" i="9" s="1"/>
  <c r="E22" i="9"/>
  <c r="T22" i="2"/>
  <c r="AH48" i="17"/>
  <c r="AH47" i="21"/>
  <c r="H35" i="9"/>
  <c r="H59" i="2"/>
  <c r="W56" i="3"/>
  <c r="AM27" i="14"/>
  <c r="X27" i="17"/>
  <c r="X27" i="21" s="1"/>
  <c r="W41" i="14"/>
  <c r="V41" i="21"/>
  <c r="V38" i="22"/>
  <c r="AL41" i="21"/>
  <c r="AL38" i="22"/>
  <c r="AK55" i="21"/>
  <c r="AK54" i="22"/>
  <c r="N35" i="2"/>
  <c r="W45" i="28"/>
  <c r="W36" i="28"/>
  <c r="X36" i="27"/>
  <c r="X45" i="27"/>
  <c r="AL36" i="25"/>
  <c r="AL45" i="25"/>
  <c r="AE55" i="14"/>
  <c r="U36" i="30"/>
  <c r="T45" i="14"/>
  <c r="T36" i="14"/>
  <c r="V36" i="29"/>
  <c r="V45" i="29"/>
  <c r="M36" i="26"/>
  <c r="M45" i="26"/>
  <c r="AK45" i="26"/>
  <c r="AK36" i="26"/>
  <c r="AM36" i="24"/>
  <c r="AM45" i="24"/>
  <c r="AB36" i="23"/>
  <c r="AB45" i="23"/>
  <c r="Q45" i="22"/>
  <c r="Q36" i="22"/>
  <c r="AC45" i="22"/>
  <c r="AC36" i="22"/>
  <c r="G45" i="17"/>
  <c r="G36" i="17"/>
  <c r="X26" i="17"/>
  <c r="X26" i="21" s="1"/>
  <c r="X26" i="22" s="1"/>
  <c r="X26" i="23" s="1"/>
  <c r="AM26" i="14"/>
  <c r="AA36" i="24"/>
  <c r="Y41" i="14"/>
  <c r="P36" i="2"/>
  <c r="P36" i="9" s="1"/>
  <c r="J36" i="29"/>
  <c r="E36" i="22"/>
  <c r="S36" i="17"/>
  <c r="N37" i="2"/>
  <c r="N37" i="9" s="1"/>
  <c r="AH13" i="3"/>
  <c r="AG20" i="3"/>
  <c r="AG33" i="3"/>
  <c r="AM54" i="22"/>
  <c r="K34" i="2"/>
  <c r="K34" i="9" s="1"/>
  <c r="Y45" i="26"/>
  <c r="Y36" i="26"/>
  <c r="X48" i="17"/>
  <c r="AM47" i="17"/>
  <c r="AM48" i="17" s="1"/>
  <c r="V41" i="17"/>
  <c r="AG26" i="3"/>
  <c r="X40" i="3"/>
  <c r="U41" i="27"/>
  <c r="H36" i="14"/>
  <c r="AF36" i="14"/>
  <c r="E34" i="2"/>
  <c r="AH38" i="23"/>
  <c r="J25" i="2"/>
  <c r="J25" i="9" s="1"/>
  <c r="K35" i="2"/>
  <c r="K35" i="9" s="1"/>
  <c r="M40" i="3"/>
  <c r="AG8" i="3"/>
  <c r="AH14" i="3"/>
  <c r="AG21" i="3"/>
  <c r="S48" i="3"/>
  <c r="AH48" i="3" s="1"/>
  <c r="AG34" i="3"/>
  <c r="Q48" i="1"/>
  <c r="Q47" i="8" s="1"/>
  <c r="AB40" i="3"/>
  <c r="D45" i="23"/>
  <c r="D36" i="23"/>
  <c r="Z36" i="30"/>
  <c r="Z45" i="30"/>
  <c r="AL36" i="30"/>
  <c r="AL45" i="30"/>
  <c r="AM45" i="29"/>
  <c r="AM36" i="29"/>
  <c r="E36" i="27"/>
  <c r="E45" i="27"/>
  <c r="F45" i="26"/>
  <c r="F36" i="26"/>
  <c r="R45" i="26"/>
  <c r="R36" i="26"/>
  <c r="H45" i="24"/>
  <c r="H36" i="24"/>
  <c r="T45" i="24"/>
  <c r="T36" i="24"/>
  <c r="J36" i="22"/>
  <c r="J45" i="22"/>
  <c r="X45" i="17"/>
  <c r="X36" i="17"/>
  <c r="Y45" i="14"/>
  <c r="W45" i="21"/>
  <c r="AM31" i="17"/>
  <c r="AI41" i="22"/>
  <c r="AI38" i="23"/>
  <c r="AD41" i="14"/>
  <c r="AH45" i="3"/>
  <c r="AG15" i="3"/>
  <c r="D45" i="22"/>
  <c r="D36" i="22"/>
  <c r="AL45" i="14"/>
  <c r="AL36" i="14"/>
  <c r="AA45" i="30"/>
  <c r="AA36" i="30"/>
  <c r="AM36" i="30"/>
  <c r="AM45" i="30"/>
  <c r="P45" i="29"/>
  <c r="P36" i="29"/>
  <c r="E36" i="28"/>
  <c r="E45" i="28"/>
  <c r="F45" i="27"/>
  <c r="F36" i="27"/>
  <c r="G45" i="26"/>
  <c r="G36" i="26"/>
  <c r="U36" i="24"/>
  <c r="U45" i="24"/>
  <c r="K45" i="22"/>
  <c r="K36" i="22"/>
  <c r="W36" i="22"/>
  <c r="W45" i="22"/>
  <c r="AI45" i="22"/>
  <c r="AI36" i="22"/>
  <c r="Y36" i="17"/>
  <c r="Y45" i="17"/>
  <c r="AI36" i="28"/>
  <c r="AI36" i="21"/>
  <c r="Z45" i="14"/>
  <c r="X44" i="3"/>
  <c r="X56" i="3" s="1"/>
  <c r="Y40" i="3"/>
  <c r="E27" i="2"/>
  <c r="AJ41" i="14"/>
  <c r="AJ38" i="17"/>
  <c r="V47" i="17"/>
  <c r="AL48" i="22"/>
  <c r="AL47" i="23"/>
  <c r="G35" i="2"/>
  <c r="I35" i="2"/>
  <c r="AK36" i="14"/>
  <c r="K36" i="28"/>
  <c r="AJ36" i="21"/>
  <c r="S45" i="26"/>
  <c r="AE47" i="21"/>
  <c r="AL48" i="21"/>
  <c r="E26" i="2"/>
  <c r="T26" i="2" s="1"/>
  <c r="AM9" i="14"/>
  <c r="AM30" i="17"/>
  <c r="H27" i="2"/>
  <c r="R24" i="2"/>
  <c r="K24" i="9"/>
  <c r="D45" i="17"/>
  <c r="D36" i="17"/>
  <c r="E36" i="30"/>
  <c r="E45" i="30"/>
  <c r="AC36" i="30"/>
  <c r="AC45" i="30"/>
  <c r="R45" i="29"/>
  <c r="R36" i="29"/>
  <c r="H45" i="27"/>
  <c r="H36" i="27"/>
  <c r="T45" i="27"/>
  <c r="T36" i="27"/>
  <c r="AF36" i="27"/>
  <c r="AF45" i="27"/>
  <c r="AG36" i="26"/>
  <c r="AG45" i="26"/>
  <c r="M36" i="22"/>
  <c r="M45" i="22"/>
  <c r="N36" i="21"/>
  <c r="N45" i="21"/>
  <c r="AL45" i="21"/>
  <c r="AL36" i="21"/>
  <c r="AA45" i="17"/>
  <c r="AA36" i="17"/>
  <c r="N36" i="14"/>
  <c r="AC36" i="27"/>
  <c r="L36" i="21"/>
  <c r="AI45" i="24"/>
  <c r="AK45" i="22"/>
  <c r="AD45" i="21"/>
  <c r="I51" i="8"/>
  <c r="AB44" i="3"/>
  <c r="AB56" i="3" s="1"/>
  <c r="AM31" i="14"/>
  <c r="E25" i="2"/>
  <c r="T25" i="2" s="1"/>
  <c r="AL41" i="14"/>
  <c r="F37" i="2"/>
  <c r="F37" i="9" s="1"/>
  <c r="AI41" i="21"/>
  <c r="R18" i="2"/>
  <c r="K18" i="9"/>
  <c r="M34" i="2"/>
  <c r="M34" i="9" s="1"/>
  <c r="AH16" i="3"/>
  <c r="AG23" i="3"/>
  <c r="U44" i="3"/>
  <c r="U56" i="3" s="1"/>
  <c r="J48" i="1"/>
  <c r="J47" i="8" s="1"/>
  <c r="AA40" i="3"/>
  <c r="E45" i="14"/>
  <c r="E36" i="14"/>
  <c r="F45" i="30"/>
  <c r="F36" i="30"/>
  <c r="AE45" i="29"/>
  <c r="AE36" i="29"/>
  <c r="T36" i="28"/>
  <c r="T45" i="28"/>
  <c r="AF45" i="28"/>
  <c r="AF36" i="28"/>
  <c r="I36" i="27"/>
  <c r="I45" i="27"/>
  <c r="AG45" i="27"/>
  <c r="AG36" i="27"/>
  <c r="X45" i="24"/>
  <c r="X36" i="24"/>
  <c r="M36" i="23"/>
  <c r="M45" i="23"/>
  <c r="Y45" i="23"/>
  <c r="Y36" i="23"/>
  <c r="AA36" i="21"/>
  <c r="AA45" i="21"/>
  <c r="AM45" i="21"/>
  <c r="AM36" i="21"/>
  <c r="AB45" i="17"/>
  <c r="AB36" i="17"/>
  <c r="I36" i="30"/>
  <c r="AD36" i="27"/>
  <c r="AG36" i="23"/>
  <c r="AG45" i="30"/>
  <c r="N45" i="22"/>
  <c r="AL45" i="22"/>
  <c r="AG19" i="3"/>
  <c r="AG18" i="3"/>
  <c r="AG24" i="3"/>
  <c r="AG30" i="3"/>
  <c r="V40" i="3"/>
  <c r="W54" i="17"/>
  <c r="W55" i="14"/>
  <c r="AJ55" i="17"/>
  <c r="AJ54" i="21"/>
  <c r="AM36" i="25"/>
  <c r="AM45" i="25"/>
  <c r="AD45" i="22"/>
  <c r="AD36" i="22"/>
  <c r="H36" i="17"/>
  <c r="H45" i="17"/>
  <c r="Y36" i="27"/>
  <c r="E36" i="23"/>
  <c r="S36" i="21"/>
  <c r="AI45" i="29"/>
  <c r="L34" i="2"/>
  <c r="L34" i="9" s="1"/>
  <c r="U32" i="30"/>
  <c r="K40" i="3"/>
  <c r="AG12" i="3"/>
  <c r="AH18" i="3"/>
  <c r="AH24" i="3"/>
  <c r="AH30" i="3"/>
  <c r="P40" i="3"/>
  <c r="U36" i="14"/>
  <c r="V45" i="3"/>
  <c r="V56" i="3" s="1"/>
  <c r="H50" i="1"/>
  <c r="E36" i="2"/>
  <c r="AG32" i="14"/>
  <c r="L35" i="2"/>
  <c r="L36" i="2"/>
  <c r="L36" i="9" s="1"/>
  <c r="Q40" i="3"/>
  <c r="AH12" i="3"/>
  <c r="W40" i="3"/>
  <c r="AL45" i="26"/>
  <c r="G51" i="8"/>
  <c r="T51" i="8" s="1"/>
  <c r="AM20" i="14"/>
  <c r="F36" i="2"/>
  <c r="F36" i="9" s="1"/>
  <c r="G27" i="2"/>
  <c r="G27" i="9" s="1"/>
  <c r="K26" i="2"/>
  <c r="K26" i="9" s="1"/>
  <c r="U41" i="29"/>
  <c r="AH8" i="3"/>
  <c r="AG54" i="17"/>
  <c r="AG55" i="17" s="1"/>
  <c r="AG55" i="14"/>
  <c r="AK45" i="30"/>
  <c r="AK36" i="30"/>
  <c r="AL36" i="29"/>
  <c r="AL45" i="29"/>
  <c r="H45" i="23"/>
  <c r="H36" i="23"/>
  <c r="X36" i="28"/>
  <c r="AB36" i="27"/>
  <c r="AA45" i="28"/>
  <c r="AA45" i="25"/>
  <c r="AH49" i="3"/>
  <c r="AH50" i="3"/>
  <c r="AG36" i="3"/>
  <c r="E35" i="2"/>
  <c r="AH9" i="3"/>
  <c r="AH38" i="3"/>
  <c r="AI45" i="14"/>
  <c r="AI36" i="14"/>
  <c r="L45" i="30"/>
  <c r="L36" i="30"/>
  <c r="AM36" i="27"/>
  <c r="AM45" i="27"/>
  <c r="J36" i="17"/>
  <c r="J45" i="17"/>
  <c r="U32" i="23"/>
  <c r="J37" i="2"/>
  <c r="J37" i="9" s="1"/>
  <c r="U32" i="29"/>
  <c r="AH20" i="3"/>
  <c r="AH26" i="3"/>
  <c r="AH33" i="3"/>
  <c r="AG17" i="3"/>
  <c r="Z36" i="17"/>
  <c r="AG11" i="3"/>
  <c r="AH17" i="3"/>
  <c r="AH23" i="3"/>
  <c r="M36" i="28"/>
  <c r="T45" i="21"/>
  <c r="AF45" i="21"/>
  <c r="AG13" i="3"/>
  <c r="AH19" i="3"/>
  <c r="AH32" i="3"/>
  <c r="AG38" i="3"/>
  <c r="T54" i="3"/>
  <c r="AH54" i="3" s="1"/>
  <c r="T44" i="3"/>
  <c r="J36" i="25"/>
  <c r="I48" i="1"/>
  <c r="N49" i="1" s="1"/>
  <c r="K36" i="25"/>
  <c r="I45" i="25"/>
  <c r="S44" i="3"/>
  <c r="K36" i="2"/>
  <c r="K36" i="9" s="1"/>
  <c r="L36" i="25"/>
  <c r="H48" i="1"/>
  <c r="AG22" i="3"/>
  <c r="K37" i="2"/>
  <c r="K37" i="9" s="1"/>
  <c r="Z36" i="25"/>
  <c r="AH25" i="3"/>
  <c r="AH51" i="3"/>
  <c r="M45" i="25"/>
  <c r="X45" i="25"/>
  <c r="O50" i="1"/>
  <c r="Y45" i="25"/>
  <c r="R50" i="1"/>
  <c r="N50" i="1"/>
  <c r="AF39" i="27"/>
  <c r="AF39" i="28" s="1"/>
  <c r="AF39" i="29" s="1"/>
  <c r="AF39" i="30" s="1"/>
  <c r="V40" i="27"/>
  <c r="AI39" i="27"/>
  <c r="AI39" i="28" s="1"/>
  <c r="AI39" i="29" s="1"/>
  <c r="AI39" i="30" s="1"/>
  <c r="Y40" i="27"/>
  <c r="Y40" i="28" s="1"/>
  <c r="Y40" i="29" s="1"/>
  <c r="Y40" i="30" s="1"/>
  <c r="S40" i="3"/>
  <c r="T40" i="3"/>
  <c r="AH29" i="3"/>
  <c r="AH11" i="3"/>
  <c r="L50" i="1"/>
  <c r="H36" i="25"/>
  <c r="G45" i="25"/>
  <c r="V45" i="25"/>
  <c r="AJ45" i="25"/>
  <c r="AH10" i="3"/>
  <c r="R22" i="2"/>
  <c r="S50" i="1"/>
  <c r="K50" i="1"/>
  <c r="I50" i="1"/>
  <c r="K20" i="9"/>
  <c r="AG25" i="3"/>
  <c r="W45" i="25"/>
  <c r="AK45" i="25"/>
  <c r="D36" i="25"/>
  <c r="Q36" i="25"/>
  <c r="S52" i="3"/>
  <c r="AG29" i="3"/>
  <c r="S36" i="25"/>
  <c r="AG36" i="25"/>
  <c r="AC45" i="25"/>
  <c r="R36" i="25"/>
  <c r="AD36" i="25"/>
  <c r="T52" i="3"/>
  <c r="AA47" i="26"/>
  <c r="T36" i="25"/>
  <c r="AH36" i="25"/>
  <c r="P50" i="1"/>
  <c r="M50" i="1"/>
  <c r="S47" i="3"/>
  <c r="E36" i="25"/>
  <c r="U36" i="25"/>
  <c r="AI36" i="25"/>
  <c r="AE45" i="25"/>
  <c r="F36" i="25"/>
  <c r="E23" i="9"/>
  <c r="S23" i="9" s="1"/>
  <c r="R23" i="2"/>
  <c r="T23" i="2"/>
  <c r="AM39" i="17"/>
  <c r="AD39" i="21"/>
  <c r="AD39" i="22" s="1"/>
  <c r="AD39" i="23" s="1"/>
  <c r="AD39" i="24" s="1"/>
  <c r="AD39" i="25" s="1"/>
  <c r="AD39" i="26" s="1"/>
  <c r="AD39" i="27" s="1"/>
  <c r="AD39" i="28" s="1"/>
  <c r="AD39" i="29" s="1"/>
  <c r="AD39" i="30" s="1"/>
  <c r="AD38" i="22"/>
  <c r="AD41" i="21"/>
  <c r="AD41" i="17"/>
  <c r="AM38" i="14"/>
  <c r="U41" i="17"/>
  <c r="AM39" i="14"/>
  <c r="U41" i="28"/>
  <c r="U41" i="21"/>
  <c r="AM40" i="14"/>
  <c r="AM40" i="17"/>
  <c r="U41" i="30"/>
  <c r="Z39" i="22"/>
  <c r="E19" i="9"/>
  <c r="T19" i="2"/>
  <c r="R19" i="2"/>
  <c r="U41" i="22"/>
  <c r="U41" i="23"/>
  <c r="U41" i="26"/>
  <c r="U41" i="25"/>
  <c r="Z40" i="21"/>
  <c r="Z38" i="17"/>
  <c r="U32" i="17"/>
  <c r="U32" i="27"/>
  <c r="U32" i="26"/>
  <c r="U32" i="24"/>
  <c r="U32" i="25"/>
  <c r="U32" i="28"/>
  <c r="AF36" i="25"/>
  <c r="AF36" i="24"/>
  <c r="AF45" i="23"/>
  <c r="AF45" i="26"/>
  <c r="AE36" i="14"/>
  <c r="AE45" i="28"/>
  <c r="AE45" i="23"/>
  <c r="AE36" i="27"/>
  <c r="AE36" i="30"/>
  <c r="AE36" i="17"/>
  <c r="N36" i="24"/>
  <c r="N45" i="28"/>
  <c r="N45" i="25"/>
  <c r="N45" i="17"/>
  <c r="N45" i="29"/>
  <c r="N45" i="26"/>
  <c r="N45" i="23"/>
  <c r="M36" i="30"/>
  <c r="M36" i="14"/>
  <c r="M36" i="21"/>
  <c r="R23" i="9"/>
  <c r="T52" i="9"/>
  <c r="T51" i="9" s="1"/>
  <c r="AI30" i="24"/>
  <c r="X31" i="29"/>
  <c r="AB31" i="21"/>
  <c r="X11" i="21"/>
  <c r="AI21" i="17"/>
  <c r="AI21" i="21" s="1"/>
  <c r="AI21" i="22" s="1"/>
  <c r="AI21" i="23" s="1"/>
  <c r="AI21" i="24" s="1"/>
  <c r="AI21" i="25" s="1"/>
  <c r="AI21" i="26" s="1"/>
  <c r="AI21" i="27" s="1"/>
  <c r="AI21" i="28" s="1"/>
  <c r="AI21" i="29" s="1"/>
  <c r="AI21" i="30" s="1"/>
  <c r="AM21" i="14"/>
  <c r="AM22" i="14"/>
  <c r="AJ22" i="17"/>
  <c r="AJ22" i="21" s="1"/>
  <c r="AJ22" i="22" s="1"/>
  <c r="AJ22" i="23" s="1"/>
  <c r="AJ22" i="24" s="1"/>
  <c r="AJ22" i="25" s="1"/>
  <c r="AJ22" i="26" s="1"/>
  <c r="AJ22" i="27" s="1"/>
  <c r="AJ22" i="28" s="1"/>
  <c r="AJ22" i="29" s="1"/>
  <c r="AJ22" i="30" s="1"/>
  <c r="AM28" i="14"/>
  <c r="X25" i="21"/>
  <c r="AM25" i="17"/>
  <c r="AM26" i="21"/>
  <c r="X13" i="21"/>
  <c r="X13" i="22" s="1"/>
  <c r="X13" i="23" s="1"/>
  <c r="X24" i="22"/>
  <c r="AI13" i="21"/>
  <c r="AI13" i="22" s="1"/>
  <c r="AI13" i="23" s="1"/>
  <c r="X23" i="21"/>
  <c r="AM23" i="17"/>
  <c r="AM24" i="14"/>
  <c r="AM23" i="14"/>
  <c r="AJ11" i="17"/>
  <c r="AJ11" i="21" s="1"/>
  <c r="AJ11" i="22" s="1"/>
  <c r="AJ11" i="23" s="1"/>
  <c r="AJ11" i="24" s="1"/>
  <c r="AJ11" i="25" s="1"/>
  <c r="AJ11" i="26" s="1"/>
  <c r="AJ11" i="27" s="1"/>
  <c r="AJ11" i="28" s="1"/>
  <c r="AJ11" i="29" s="1"/>
  <c r="AJ11" i="30" s="1"/>
  <c r="AJ32" i="14"/>
  <c r="X22" i="21"/>
  <c r="AM11" i="14"/>
  <c r="X21" i="21"/>
  <c r="AK32" i="14"/>
  <c r="AL13" i="17"/>
  <c r="AL13" i="21" s="1"/>
  <c r="AL13" i="22" s="1"/>
  <c r="AM13" i="14"/>
  <c r="AM17" i="14"/>
  <c r="X17" i="17"/>
  <c r="AB10" i="21"/>
  <c r="AB10" i="22" s="1"/>
  <c r="AB10" i="23" s="1"/>
  <c r="AB10" i="24" s="1"/>
  <c r="AB10" i="25" s="1"/>
  <c r="AB10" i="26" s="1"/>
  <c r="AB10" i="27" s="1"/>
  <c r="AB10" i="28" s="1"/>
  <c r="AB10" i="29" s="1"/>
  <c r="AB10" i="30" s="1"/>
  <c r="AK12" i="17"/>
  <c r="AK12" i="21" s="1"/>
  <c r="AK12" i="22" s="1"/>
  <c r="AK12" i="23" s="1"/>
  <c r="AK12" i="24" s="1"/>
  <c r="AK12" i="25" s="1"/>
  <c r="AK12" i="26" s="1"/>
  <c r="AK12" i="27" s="1"/>
  <c r="AK12" i="28" s="1"/>
  <c r="AK12" i="29" s="1"/>
  <c r="AK12" i="30" s="1"/>
  <c r="AL10" i="21"/>
  <c r="AL10" i="22" s="1"/>
  <c r="AL10" i="23" s="1"/>
  <c r="AL10" i="24" s="1"/>
  <c r="AL10" i="25" s="1"/>
  <c r="AL10" i="26" s="1"/>
  <c r="AL10" i="27" s="1"/>
  <c r="AL10" i="28" s="1"/>
  <c r="AL10" i="29" s="1"/>
  <c r="AL10" i="30" s="1"/>
  <c r="AL32" i="14"/>
  <c r="W15" i="17"/>
  <c r="W15" i="21" s="1"/>
  <c r="W15" i="22" s="1"/>
  <c r="W15" i="23" s="1"/>
  <c r="W15" i="24" s="1"/>
  <c r="W15" i="25" s="1"/>
  <c r="W15" i="26" s="1"/>
  <c r="W15" i="27" s="1"/>
  <c r="W15" i="28" s="1"/>
  <c r="W15" i="29" s="1"/>
  <c r="W15" i="30" s="1"/>
  <c r="W32" i="14"/>
  <c r="AF18" i="17"/>
  <c r="AF18" i="21" s="1"/>
  <c r="AF18" i="22" s="1"/>
  <c r="AF18" i="23" s="1"/>
  <c r="AF18" i="24" s="1"/>
  <c r="AF18" i="25" s="1"/>
  <c r="AF18" i="26" s="1"/>
  <c r="AF18" i="27" s="1"/>
  <c r="AF18" i="28" s="1"/>
  <c r="AF18" i="29" s="1"/>
  <c r="AF18" i="30" s="1"/>
  <c r="AF32" i="14"/>
  <c r="AM28" i="17"/>
  <c r="X28" i="21"/>
  <c r="AI32" i="14"/>
  <c r="X29" i="21"/>
  <c r="AM29" i="17"/>
  <c r="AB24" i="17"/>
  <c r="AB32" i="17" s="1"/>
  <c r="X12" i="17"/>
  <c r="H37" i="2"/>
  <c r="H37" i="9" s="1"/>
  <c r="E37" i="2"/>
  <c r="AM14" i="14"/>
  <c r="AM18" i="14"/>
  <c r="W10" i="21"/>
  <c r="G40" i="3"/>
  <c r="AI14" i="22"/>
  <c r="AI14" i="23" s="1"/>
  <c r="AI14" i="24" s="1"/>
  <c r="AI14" i="25" s="1"/>
  <c r="AI14" i="26" s="1"/>
  <c r="AI14" i="27" s="1"/>
  <c r="AI14" i="28" s="1"/>
  <c r="AI14" i="29" s="1"/>
  <c r="AI14" i="30" s="1"/>
  <c r="AB13" i="22"/>
  <c r="AB13" i="23" s="1"/>
  <c r="AB13" i="24" s="1"/>
  <c r="AB13" i="25" s="1"/>
  <c r="AB13" i="26" s="1"/>
  <c r="AB13" i="27" s="1"/>
  <c r="AB13" i="28" s="1"/>
  <c r="AB13" i="29" s="1"/>
  <c r="AB13" i="30" s="1"/>
  <c r="AJ13" i="23"/>
  <c r="AJ15" i="21"/>
  <c r="AK13" i="21"/>
  <c r="W13" i="25"/>
  <c r="V32" i="14"/>
  <c r="AG14" i="3"/>
  <c r="AM16" i="14"/>
  <c r="AG16" i="21"/>
  <c r="AG16" i="22" s="1"/>
  <c r="AG16" i="23" s="1"/>
  <c r="AG16" i="24" s="1"/>
  <c r="AG16" i="25" s="1"/>
  <c r="AG16" i="26" s="1"/>
  <c r="AG16" i="27" s="1"/>
  <c r="AG16" i="28" s="1"/>
  <c r="AG16" i="29" s="1"/>
  <c r="AG16" i="30" s="1"/>
  <c r="AG32" i="17"/>
  <c r="AG32" i="21"/>
  <c r="AF9" i="21"/>
  <c r="AM9" i="17"/>
  <c r="E21" i="9"/>
  <c r="R21" i="2"/>
  <c r="AG9" i="24"/>
  <c r="E25" i="9"/>
  <c r="AB9" i="24"/>
  <c r="AG32" i="22"/>
  <c r="AM16" i="17"/>
  <c r="AH16" i="21"/>
  <c r="AH45" i="29"/>
  <c r="AH45" i="24"/>
  <c r="AH45" i="17"/>
  <c r="AH36" i="26"/>
  <c r="AH36" i="22"/>
  <c r="AH45" i="30"/>
  <c r="AH36" i="27"/>
  <c r="AH20" i="17"/>
  <c r="AH36" i="23"/>
  <c r="AH36" i="28"/>
  <c r="AH19" i="21"/>
  <c r="AM19" i="17"/>
  <c r="AH17" i="22"/>
  <c r="AM19" i="14"/>
  <c r="AH18" i="17"/>
  <c r="E27" i="9"/>
  <c r="P55" i="2"/>
  <c r="X14" i="17"/>
  <c r="AM14" i="17" s="1"/>
  <c r="X14" i="21"/>
  <c r="AH15" i="21"/>
  <c r="O27" i="9"/>
  <c r="AH32" i="14"/>
  <c r="F27" i="9"/>
  <c r="O55" i="2"/>
  <c r="P27" i="9"/>
  <c r="P36" i="21"/>
  <c r="P36" i="22"/>
  <c r="P36" i="17"/>
  <c r="P36" i="23"/>
  <c r="P36" i="30"/>
  <c r="P36" i="24"/>
  <c r="P36" i="14"/>
  <c r="P36" i="25"/>
  <c r="O36" i="22"/>
  <c r="O36" i="23"/>
  <c r="O36" i="24"/>
  <c r="O36" i="25"/>
  <c r="O36" i="26"/>
  <c r="O36" i="27"/>
  <c r="O36" i="28"/>
  <c r="O36" i="29"/>
  <c r="O36" i="30"/>
  <c r="O36" i="14"/>
  <c r="O36" i="17"/>
  <c r="O36" i="21"/>
  <c r="I40" i="3"/>
  <c r="V15" i="21"/>
  <c r="V32" i="17"/>
  <c r="U32" i="21"/>
  <c r="U32" i="22"/>
  <c r="H17" i="9"/>
  <c r="T30" i="8"/>
  <c r="V16" i="1"/>
  <c r="T15" i="8"/>
  <c r="T16" i="1"/>
  <c r="J15" i="1"/>
  <c r="BB31" i="1"/>
  <c r="G17" i="9"/>
  <c r="T17" i="2"/>
  <c r="F17" i="9"/>
  <c r="AM15" i="14"/>
  <c r="AM15" i="17"/>
  <c r="X15" i="21"/>
  <c r="U32" i="14"/>
  <c r="X10" i="21"/>
  <c r="X10" i="22" s="1"/>
  <c r="AM10" i="17"/>
  <c r="X32" i="14"/>
  <c r="AM10" i="14"/>
  <c r="E17" i="9"/>
  <c r="U30" i="8"/>
  <c r="BB16" i="1"/>
  <c r="U51" i="8"/>
  <c r="L59" i="1"/>
  <c r="I14" i="8"/>
  <c r="I36" i="8" s="1"/>
  <c r="I37" i="1"/>
  <c r="H14" i="8"/>
  <c r="H36" i="8" s="1"/>
  <c r="H37" i="1"/>
  <c r="H94" i="4"/>
  <c r="U5" i="4"/>
  <c r="V18" i="1"/>
  <c r="G17" i="8"/>
  <c r="T17" i="8" s="1"/>
  <c r="T18" i="1"/>
  <c r="BB18" i="1" s="1"/>
  <c r="V39" i="8"/>
  <c r="V41" i="8" s="1"/>
  <c r="G15" i="1"/>
  <c r="V15" i="1" s="1"/>
  <c r="R33" i="2"/>
  <c r="T33" i="2"/>
  <c r="E33" i="9"/>
  <c r="T29" i="2"/>
  <c r="E29" i="9"/>
  <c r="R29" i="2"/>
  <c r="AI55" i="17"/>
  <c r="AI54" i="21"/>
  <c r="R30" i="2"/>
  <c r="E30" i="9"/>
  <c r="T30" i="2"/>
  <c r="R31" i="2"/>
  <c r="T31" i="2"/>
  <c r="E31" i="9"/>
  <c r="E32" i="9"/>
  <c r="T32" i="2"/>
  <c r="R32" i="2"/>
  <c r="AF54" i="17"/>
  <c r="AH54" i="17"/>
  <c r="AN54" i="17" s="1"/>
  <c r="AN55" i="17" s="1"/>
  <c r="AE54" i="21"/>
  <c r="X54" i="21"/>
  <c r="X55" i="17"/>
  <c r="W54" i="21"/>
  <c r="W55" i="21" s="1"/>
  <c r="W55" i="17"/>
  <c r="Y55" i="14"/>
  <c r="X55" i="14"/>
  <c r="AN54" i="14"/>
  <c r="AN55" i="14" s="1"/>
  <c r="V33" i="1"/>
  <c r="G32" i="8"/>
  <c r="T33" i="1"/>
  <c r="BB33" i="1" s="1"/>
  <c r="G94" i="4"/>
  <c r="U67" i="4"/>
  <c r="U21" i="8"/>
  <c r="T94" i="4"/>
  <c r="G20" i="8"/>
  <c r="U15" i="8"/>
  <c r="Y54" i="21"/>
  <c r="W54" i="22"/>
  <c r="AK55" i="17"/>
  <c r="C48" i="1" l="1"/>
  <c r="B48" i="1"/>
  <c r="B47" i="8" s="1"/>
  <c r="D47" i="8"/>
  <c r="P56" i="2"/>
  <c r="AI32" i="17"/>
  <c r="R34" i="2"/>
  <c r="K55" i="2"/>
  <c r="R25" i="2"/>
  <c r="O56" i="2"/>
  <c r="O58" i="2" s="1"/>
  <c r="O53" i="9"/>
  <c r="G56" i="2"/>
  <c r="J49" i="1"/>
  <c r="K59" i="2"/>
  <c r="L55" i="2"/>
  <c r="E55" i="2"/>
  <c r="AC54" i="22"/>
  <c r="AC55" i="21"/>
  <c r="AM39" i="21"/>
  <c r="AM41" i="14"/>
  <c r="E35" i="9"/>
  <c r="E59" i="2"/>
  <c r="T35" i="2"/>
  <c r="AG39" i="24"/>
  <c r="AG41" i="23"/>
  <c r="AC40" i="22"/>
  <c r="AC41" i="21"/>
  <c r="AH46" i="3"/>
  <c r="AH48" i="21"/>
  <c r="AH47" i="22"/>
  <c r="S24" i="9"/>
  <c r="R24" i="9"/>
  <c r="S56" i="3"/>
  <c r="AJ48" i="21"/>
  <c r="AJ47" i="22"/>
  <c r="AG54" i="21"/>
  <c r="AG55" i="21" s="1"/>
  <c r="T36" i="2"/>
  <c r="E36" i="9"/>
  <c r="AJ55" i="21"/>
  <c r="AJ54" i="22"/>
  <c r="AI41" i="23"/>
  <c r="AI38" i="24"/>
  <c r="AL41" i="22"/>
  <c r="AL38" i="23"/>
  <c r="AG38" i="26"/>
  <c r="AG47" i="21"/>
  <c r="AG48" i="17"/>
  <c r="W38" i="25"/>
  <c r="R22" i="9"/>
  <c r="S22" i="9"/>
  <c r="AK47" i="23"/>
  <c r="AK48" i="22"/>
  <c r="R35" i="2"/>
  <c r="V48" i="17"/>
  <c r="V47" i="21"/>
  <c r="AM27" i="17"/>
  <c r="AL55" i="22"/>
  <c r="AL54" i="23"/>
  <c r="L35" i="9"/>
  <c r="L53" i="9" s="1"/>
  <c r="L59" i="2"/>
  <c r="R26" i="2"/>
  <c r="AM22" i="17"/>
  <c r="AC38" i="27"/>
  <c r="AH44" i="3"/>
  <c r="AH38" i="24"/>
  <c r="V41" i="22"/>
  <c r="V38" i="23"/>
  <c r="G59" i="2"/>
  <c r="G35" i="9"/>
  <c r="G53" i="9" s="1"/>
  <c r="AK38" i="24"/>
  <c r="AF38" i="23"/>
  <c r="AF41" i="22"/>
  <c r="AL48" i="23"/>
  <c r="AL47" i="24"/>
  <c r="AK40" i="22"/>
  <c r="AK41" i="21"/>
  <c r="W47" i="22"/>
  <c r="W48" i="21"/>
  <c r="F59" i="2"/>
  <c r="F35" i="9"/>
  <c r="F53" i="9" s="1"/>
  <c r="AB30" i="23"/>
  <c r="AM30" i="22"/>
  <c r="K49" i="1"/>
  <c r="AJ38" i="21"/>
  <c r="AJ41" i="17"/>
  <c r="AH40" i="3"/>
  <c r="AE48" i="21"/>
  <c r="AE47" i="22"/>
  <c r="AK55" i="22"/>
  <c r="AK54" i="23"/>
  <c r="R20" i="9"/>
  <c r="S20" i="9"/>
  <c r="AG40" i="3"/>
  <c r="E26" i="9"/>
  <c r="S26" i="9" s="1"/>
  <c r="AM26" i="17"/>
  <c r="AM26" i="22"/>
  <c r="I59" i="2"/>
  <c r="I35" i="9"/>
  <c r="E34" i="9"/>
  <c r="T34" i="2"/>
  <c r="AF48" i="22"/>
  <c r="AF47" i="23"/>
  <c r="AM55" i="22"/>
  <c r="AM54" i="23"/>
  <c r="N59" i="2"/>
  <c r="N35" i="9"/>
  <c r="AH39" i="22"/>
  <c r="AH41" i="21"/>
  <c r="W40" i="22"/>
  <c r="W41" i="21"/>
  <c r="L56" i="2"/>
  <c r="L58" i="2" s="1"/>
  <c r="X32" i="17"/>
  <c r="AG41" i="22"/>
  <c r="AI48" i="21"/>
  <c r="AI47" i="22"/>
  <c r="Y41" i="23"/>
  <c r="Y38" i="24"/>
  <c r="AH47" i="3"/>
  <c r="L49" i="1"/>
  <c r="I47" i="8"/>
  <c r="R36" i="2"/>
  <c r="R49" i="1"/>
  <c r="O49" i="1"/>
  <c r="M49" i="1"/>
  <c r="S49" i="1"/>
  <c r="I49" i="1"/>
  <c r="Q49" i="1"/>
  <c r="P49" i="1"/>
  <c r="H47" i="8"/>
  <c r="H49" i="1"/>
  <c r="T56" i="3"/>
  <c r="AH56" i="3" s="1"/>
  <c r="AA48" i="26"/>
  <c r="AA47" i="27"/>
  <c r="V40" i="28"/>
  <c r="AH52" i="3"/>
  <c r="AD38" i="23"/>
  <c r="AD41" i="22"/>
  <c r="Z38" i="21"/>
  <c r="Z41" i="17"/>
  <c r="AM38" i="17"/>
  <c r="AM41" i="17" s="1"/>
  <c r="AM40" i="21"/>
  <c r="Z40" i="22"/>
  <c r="R19" i="9"/>
  <c r="S19" i="9"/>
  <c r="AM39" i="22"/>
  <c r="Z39" i="23"/>
  <c r="AL32" i="17"/>
  <c r="AJ32" i="17"/>
  <c r="AI30" i="25"/>
  <c r="AK32" i="17"/>
  <c r="AB31" i="22"/>
  <c r="AM31" i="21"/>
  <c r="X31" i="30"/>
  <c r="AM21" i="17"/>
  <c r="AI32" i="22"/>
  <c r="AM16" i="21"/>
  <c r="AL32" i="21"/>
  <c r="X27" i="22"/>
  <c r="AM27" i="21"/>
  <c r="X24" i="23"/>
  <c r="AI32" i="21"/>
  <c r="X29" i="22"/>
  <c r="AM29" i="21"/>
  <c r="X22" i="22"/>
  <c r="AM22" i="21"/>
  <c r="AM23" i="21"/>
  <c r="X23" i="22"/>
  <c r="AF32" i="17"/>
  <c r="AM24" i="17"/>
  <c r="AB24" i="21"/>
  <c r="AM13" i="17"/>
  <c r="T37" i="2"/>
  <c r="R37" i="2"/>
  <c r="E37" i="9"/>
  <c r="X25" i="22"/>
  <c r="AM25" i="21"/>
  <c r="X21" i="22"/>
  <c r="AM21" i="21"/>
  <c r="AG32" i="23"/>
  <c r="AM28" i="21"/>
  <c r="X28" i="22"/>
  <c r="W32" i="21"/>
  <c r="W10" i="22"/>
  <c r="W32" i="17"/>
  <c r="AM11" i="17"/>
  <c r="AM12" i="17"/>
  <c r="X12" i="21"/>
  <c r="X32" i="21" s="1"/>
  <c r="AM17" i="17"/>
  <c r="X17" i="21"/>
  <c r="E56" i="2"/>
  <c r="H56" i="2"/>
  <c r="AM13" i="21"/>
  <c r="X26" i="24"/>
  <c r="AM26" i="23"/>
  <c r="X11" i="22"/>
  <c r="AM11" i="21"/>
  <c r="W13" i="26"/>
  <c r="AJ13" i="24"/>
  <c r="AK32" i="21"/>
  <c r="AK13" i="22"/>
  <c r="AL13" i="23"/>
  <c r="AL32" i="22"/>
  <c r="AJ15" i="22"/>
  <c r="AJ32" i="21"/>
  <c r="AI13" i="24"/>
  <c r="AI32" i="23"/>
  <c r="S25" i="9"/>
  <c r="R25" i="9"/>
  <c r="S21" i="9"/>
  <c r="R21" i="9"/>
  <c r="X13" i="24"/>
  <c r="AH16" i="22"/>
  <c r="AH16" i="23" s="1"/>
  <c r="AG9" i="25"/>
  <c r="AG32" i="24"/>
  <c r="AF32" i="21"/>
  <c r="AF9" i="22"/>
  <c r="AM9" i="21"/>
  <c r="AB9" i="25"/>
  <c r="AH20" i="21"/>
  <c r="AM20" i="17"/>
  <c r="AM18" i="17"/>
  <c r="AH18" i="21"/>
  <c r="AH17" i="23"/>
  <c r="AH32" i="17"/>
  <c r="AH19" i="22"/>
  <c r="AM19" i="21"/>
  <c r="M56" i="2"/>
  <c r="M55" i="2"/>
  <c r="M27" i="9"/>
  <c r="O52" i="9"/>
  <c r="O51" i="9" s="1"/>
  <c r="N27" i="9"/>
  <c r="N56" i="2"/>
  <c r="N58" i="2" s="1"/>
  <c r="AM14" i="21"/>
  <c r="X14" i="22"/>
  <c r="F56" i="2"/>
  <c r="F52" i="9"/>
  <c r="J55" i="2"/>
  <c r="J27" i="9"/>
  <c r="J56" i="2"/>
  <c r="K56" i="2"/>
  <c r="K27" i="9"/>
  <c r="R27" i="2"/>
  <c r="F55" i="2"/>
  <c r="T27" i="2"/>
  <c r="T55" i="2" s="1"/>
  <c r="H27" i="9"/>
  <c r="I55" i="2"/>
  <c r="I27" i="9"/>
  <c r="I56" i="2"/>
  <c r="I58" i="2" s="1"/>
  <c r="H55" i="2"/>
  <c r="AM32" i="14"/>
  <c r="AH15" i="22"/>
  <c r="G55" i="2"/>
  <c r="L52" i="9"/>
  <c r="P54" i="2"/>
  <c r="R41" i="1" s="1"/>
  <c r="P58" i="2"/>
  <c r="P53" i="9"/>
  <c r="P52" i="9"/>
  <c r="V15" i="22"/>
  <c r="V32" i="21"/>
  <c r="S17" i="9"/>
  <c r="J37" i="1"/>
  <c r="J14" i="8"/>
  <c r="J36" i="8" s="1"/>
  <c r="J37" i="8" s="1"/>
  <c r="J39" i="8" s="1"/>
  <c r="G52" i="9"/>
  <c r="R17" i="9"/>
  <c r="AM10" i="21"/>
  <c r="AM15" i="21"/>
  <c r="X15" i="22"/>
  <c r="AM10" i="22"/>
  <c r="X10" i="23"/>
  <c r="I38" i="1"/>
  <c r="I40" i="1" s="1"/>
  <c r="I37" i="8"/>
  <c r="I39" i="8" s="1"/>
  <c r="H38" i="1"/>
  <c r="H40" i="1" s="1"/>
  <c r="U94" i="4"/>
  <c r="H37" i="8"/>
  <c r="H39" i="8" s="1"/>
  <c r="U17" i="8"/>
  <c r="J59" i="1"/>
  <c r="C47" i="8"/>
  <c r="G14" i="8"/>
  <c r="G36" i="8" s="1"/>
  <c r="G37" i="1"/>
  <c r="G38" i="1" s="1"/>
  <c r="G40" i="1" s="1"/>
  <c r="T15" i="1"/>
  <c r="T37" i="1" s="1"/>
  <c r="V37" i="1"/>
  <c r="V38" i="1" s="1"/>
  <c r="V40" i="1" s="1"/>
  <c r="AI55" i="21"/>
  <c r="AI54" i="22"/>
  <c r="AF55" i="17"/>
  <c r="AF54" i="21"/>
  <c r="E53" i="9"/>
  <c r="S29" i="9"/>
  <c r="R29" i="9"/>
  <c r="S32" i="9"/>
  <c r="R32" i="9"/>
  <c r="R31" i="9"/>
  <c r="S31" i="9"/>
  <c r="AH55" i="17"/>
  <c r="AH54" i="21"/>
  <c r="R33" i="9"/>
  <c r="S33" i="9"/>
  <c r="AE55" i="21"/>
  <c r="AE54" i="22"/>
  <c r="R30" i="9"/>
  <c r="S30" i="9"/>
  <c r="X54" i="22"/>
  <c r="X55" i="21"/>
  <c r="T32" i="8"/>
  <c r="U32" i="8"/>
  <c r="T20" i="8"/>
  <c r="U20" i="8"/>
  <c r="Y55" i="21"/>
  <c r="AN54" i="21"/>
  <c r="AN55" i="21" s="1"/>
  <c r="Y54" i="22"/>
  <c r="W55" i="22"/>
  <c r="W54" i="23"/>
  <c r="G54" i="2" l="1"/>
  <c r="I41" i="1" s="1"/>
  <c r="I40" i="8" s="1"/>
  <c r="E54" i="2"/>
  <c r="G41" i="1" s="1"/>
  <c r="G40" i="8" s="1"/>
  <c r="F54" i="2"/>
  <c r="H41" i="1" s="1"/>
  <c r="H40" i="8" s="1"/>
  <c r="O54" i="2"/>
  <c r="Q41" i="1" s="1"/>
  <c r="L54" i="2"/>
  <c r="N41" i="1" s="1"/>
  <c r="N42" i="1" s="1"/>
  <c r="N61" i="1" s="1"/>
  <c r="E52" i="9"/>
  <c r="R26" i="9"/>
  <c r="AC55" i="22"/>
  <c r="AC54" i="23"/>
  <c r="W40" i="23"/>
  <c r="W41" i="22"/>
  <c r="AC38" i="28"/>
  <c r="AF38" i="24"/>
  <c r="AF41" i="23"/>
  <c r="Y38" i="25"/>
  <c r="Y41" i="24"/>
  <c r="S36" i="9"/>
  <c r="R36" i="9"/>
  <c r="AC40" i="23"/>
  <c r="AC41" i="22"/>
  <c r="AH38" i="25"/>
  <c r="AL48" i="24"/>
  <c r="AL47" i="25"/>
  <c r="AI38" i="25"/>
  <c r="AI41" i="24"/>
  <c r="AK47" i="24"/>
  <c r="AK48" i="23"/>
  <c r="AH39" i="23"/>
  <c r="AM39" i="23" s="1"/>
  <c r="AH41" i="22"/>
  <c r="AL55" i="23"/>
  <c r="AL54" i="24"/>
  <c r="AG39" i="25"/>
  <c r="AG41" i="24"/>
  <c r="AK54" i="24"/>
  <c r="AK55" i="23"/>
  <c r="V41" i="23"/>
  <c r="V38" i="24"/>
  <c r="AK40" i="23"/>
  <c r="AK41" i="22"/>
  <c r="AH47" i="23"/>
  <c r="AH48" i="22"/>
  <c r="AJ55" i="22"/>
  <c r="AJ54" i="23"/>
  <c r="AM55" i="23"/>
  <c r="AM54" i="24"/>
  <c r="AB30" i="24"/>
  <c r="AM30" i="23"/>
  <c r="AK38" i="25"/>
  <c r="W38" i="26"/>
  <c r="AG48" i="21"/>
  <c r="AG47" i="22"/>
  <c r="AM47" i="22" s="1"/>
  <c r="AM48" i="22" s="1"/>
  <c r="AM47" i="21"/>
  <c r="AM48" i="21" s="1"/>
  <c r="AJ47" i="23"/>
  <c r="AJ48" i="22"/>
  <c r="AG54" i="22"/>
  <c r="W48" i="22"/>
  <c r="W47" i="23"/>
  <c r="V48" i="21"/>
  <c r="V47" i="22"/>
  <c r="AG38" i="27"/>
  <c r="R35" i="9"/>
  <c r="S35" i="9"/>
  <c r="AJ38" i="22"/>
  <c r="AJ41" i="21"/>
  <c r="AI47" i="23"/>
  <c r="AI48" i="22"/>
  <c r="AF47" i="24"/>
  <c r="AF48" i="23"/>
  <c r="S34" i="9"/>
  <c r="R34" i="9"/>
  <c r="AE48" i="22"/>
  <c r="AE47" i="23"/>
  <c r="AL41" i="23"/>
  <c r="AL38" i="24"/>
  <c r="AC38" i="29"/>
  <c r="V40" i="29"/>
  <c r="AA47" i="28"/>
  <c r="AA48" i="27"/>
  <c r="AD38" i="24"/>
  <c r="AD41" i="23"/>
  <c r="Z39" i="24"/>
  <c r="AM40" i="22"/>
  <c r="Z40" i="23"/>
  <c r="Z38" i="22"/>
  <c r="Z41" i="21"/>
  <c r="AM38" i="21"/>
  <c r="AM41" i="21" s="1"/>
  <c r="AH32" i="21"/>
  <c r="AM16" i="22"/>
  <c r="AI30" i="26"/>
  <c r="AM32" i="17"/>
  <c r="H54" i="2"/>
  <c r="J41" i="1" s="1"/>
  <c r="J40" i="8" s="1"/>
  <c r="J41" i="8" s="1"/>
  <c r="AB31" i="23"/>
  <c r="AM31" i="22"/>
  <c r="X17" i="22"/>
  <c r="AM17" i="21"/>
  <c r="AM21" i="22"/>
  <c r="X21" i="23"/>
  <c r="AM25" i="22"/>
  <c r="X25" i="23"/>
  <c r="X12" i="22"/>
  <c r="AM12" i="21"/>
  <c r="X22" i="23"/>
  <c r="AM22" i="22"/>
  <c r="S37" i="9"/>
  <c r="R37" i="9"/>
  <c r="AM26" i="24"/>
  <c r="X26" i="25"/>
  <c r="W10" i="23"/>
  <c r="W32" i="22"/>
  <c r="X24" i="24"/>
  <c r="X29" i="23"/>
  <c r="AM29" i="22"/>
  <c r="R56" i="2"/>
  <c r="AB24" i="22"/>
  <c r="AM24" i="21"/>
  <c r="AB32" i="21"/>
  <c r="AM28" i="22"/>
  <c r="X28" i="23"/>
  <c r="X27" i="23"/>
  <c r="AM27" i="22"/>
  <c r="X11" i="23"/>
  <c r="AM11" i="22"/>
  <c r="X23" i="23"/>
  <c r="AM23" i="22"/>
  <c r="X13" i="25"/>
  <c r="AK32" i="22"/>
  <c r="AK13" i="23"/>
  <c r="AJ15" i="23"/>
  <c r="AJ32" i="22"/>
  <c r="AM13" i="22"/>
  <c r="AJ13" i="25"/>
  <c r="AL13" i="24"/>
  <c r="AL32" i="23"/>
  <c r="AI13" i="25"/>
  <c r="AI32" i="24"/>
  <c r="W13" i="27"/>
  <c r="U14" i="8"/>
  <c r="U36" i="8" s="1"/>
  <c r="U37" i="8" s="1"/>
  <c r="U39" i="8" s="1"/>
  <c r="AB9" i="26"/>
  <c r="AF9" i="23"/>
  <c r="AF32" i="22"/>
  <c r="AM9" i="22"/>
  <c r="AG9" i="26"/>
  <c r="AG32" i="25"/>
  <c r="F51" i="9"/>
  <c r="AM20" i="21"/>
  <c r="AH20" i="22"/>
  <c r="AH19" i="23"/>
  <c r="AM19" i="22"/>
  <c r="AH17" i="24"/>
  <c r="AM16" i="23"/>
  <c r="AH16" i="24"/>
  <c r="AM18" i="21"/>
  <c r="AH18" i="22"/>
  <c r="N52" i="9"/>
  <c r="N53" i="9"/>
  <c r="N54" i="2"/>
  <c r="P41" i="1" s="1"/>
  <c r="M52" i="9"/>
  <c r="M53" i="9"/>
  <c r="I54" i="2"/>
  <c r="K41" i="1" s="1"/>
  <c r="I41" i="8"/>
  <c r="R55" i="2"/>
  <c r="M58" i="2"/>
  <c r="M54" i="2"/>
  <c r="O41" i="1" s="1"/>
  <c r="AM14" i="22"/>
  <c r="X14" i="23"/>
  <c r="R27" i="9"/>
  <c r="S27" i="9"/>
  <c r="S52" i="9" s="1"/>
  <c r="K53" i="9"/>
  <c r="K52" i="9"/>
  <c r="H52" i="9"/>
  <c r="K58" i="2"/>
  <c r="K54" i="2"/>
  <c r="M41" i="1" s="1"/>
  <c r="T56" i="2"/>
  <c r="T54" i="2" s="1"/>
  <c r="AH15" i="23"/>
  <c r="H53" i="9"/>
  <c r="J54" i="2"/>
  <c r="L41" i="1" s="1"/>
  <c r="J58" i="2"/>
  <c r="J53" i="9"/>
  <c r="J52" i="9"/>
  <c r="H41" i="8"/>
  <c r="I52" i="9"/>
  <c r="I53" i="9"/>
  <c r="L51" i="9"/>
  <c r="R42" i="1"/>
  <c r="R61" i="1" s="1"/>
  <c r="R40" i="8"/>
  <c r="R41" i="8" s="1"/>
  <c r="P51" i="9"/>
  <c r="V32" i="22"/>
  <c r="V15" i="23"/>
  <c r="J38" i="1"/>
  <c r="J40" i="1" s="1"/>
  <c r="T14" i="8"/>
  <c r="T36" i="8" s="1"/>
  <c r="T37" i="8" s="1"/>
  <c r="T39" i="8" s="1"/>
  <c r="G51" i="9"/>
  <c r="X15" i="23"/>
  <c r="AM15" i="22"/>
  <c r="AM10" i="23"/>
  <c r="X10" i="24"/>
  <c r="I42" i="1"/>
  <c r="I61" i="1" s="1"/>
  <c r="G58" i="2"/>
  <c r="F58" i="2"/>
  <c r="BB15" i="1"/>
  <c r="E51" i="9"/>
  <c r="AE55" i="22"/>
  <c r="AE54" i="23"/>
  <c r="I51" i="1"/>
  <c r="G51" i="1"/>
  <c r="AH55" i="21"/>
  <c r="AH54" i="22"/>
  <c r="AG55" i="22"/>
  <c r="AG54" i="23"/>
  <c r="AF55" i="21"/>
  <c r="AF54" i="22"/>
  <c r="AI55" i="22"/>
  <c r="AI54" i="23"/>
  <c r="X55" i="22"/>
  <c r="X54" i="23"/>
  <c r="E58" i="2"/>
  <c r="T38" i="1"/>
  <c r="T40" i="1" s="1"/>
  <c r="V59" i="1"/>
  <c r="G37" i="8"/>
  <c r="G39" i="8" s="1"/>
  <c r="Y55" i="22"/>
  <c r="Y54" i="23"/>
  <c r="AN54" i="22"/>
  <c r="AN55" i="22" s="1"/>
  <c r="W55" i="23"/>
  <c r="W54" i="24"/>
  <c r="H42" i="1" l="1"/>
  <c r="H61" i="1" s="1"/>
  <c r="G42" i="1"/>
  <c r="G61" i="1" s="1"/>
  <c r="R52" i="9"/>
  <c r="H51" i="1"/>
  <c r="N40" i="8"/>
  <c r="N41" i="8" s="1"/>
  <c r="Q42" i="1"/>
  <c r="Q61" i="1" s="1"/>
  <c r="Q40" i="8"/>
  <c r="Q41" i="8" s="1"/>
  <c r="I51" i="9"/>
  <c r="R54" i="2"/>
  <c r="U40" i="8" s="1"/>
  <c r="U41" i="8" s="1"/>
  <c r="AC54" i="24"/>
  <c r="AC55" i="23"/>
  <c r="AL55" i="24"/>
  <c r="AL55" i="25" s="1"/>
  <c r="AL54" i="25"/>
  <c r="AL54" i="26" s="1"/>
  <c r="AJ38" i="23"/>
  <c r="AJ41" i="22"/>
  <c r="AE47" i="24"/>
  <c r="AE48" i="23"/>
  <c r="AM47" i="23"/>
  <c r="AM48" i="23" s="1"/>
  <c r="AG38" i="28"/>
  <c r="W38" i="27"/>
  <c r="AK40" i="24"/>
  <c r="AK41" i="23"/>
  <c r="AK47" i="25"/>
  <c r="AK48" i="24"/>
  <c r="Y41" i="25"/>
  <c r="Y38" i="26"/>
  <c r="AL38" i="25"/>
  <c r="AL41" i="24"/>
  <c r="V48" i="22"/>
  <c r="V47" i="23"/>
  <c r="AK38" i="26"/>
  <c r="AI38" i="26"/>
  <c r="AI41" i="25"/>
  <c r="W48" i="23"/>
  <c r="W47" i="24"/>
  <c r="AL48" i="25"/>
  <c r="AL47" i="26"/>
  <c r="AF47" i="25"/>
  <c r="AF48" i="24"/>
  <c r="AB30" i="25"/>
  <c r="AM30" i="24"/>
  <c r="AK55" i="24"/>
  <c r="AK55" i="25" s="1"/>
  <c r="AK54" i="25"/>
  <c r="AK54" i="26" s="1"/>
  <c r="AJ48" i="23"/>
  <c r="AJ47" i="24"/>
  <c r="AG47" i="23"/>
  <c r="AG48" i="22"/>
  <c r="AH39" i="24"/>
  <c r="AH41" i="23"/>
  <c r="X32" i="22"/>
  <c r="AF38" i="25"/>
  <c r="AF41" i="24"/>
  <c r="AM55" i="24"/>
  <c r="AM55" i="25" s="1"/>
  <c r="AM54" i="25"/>
  <c r="AM54" i="26" s="1"/>
  <c r="AH38" i="26"/>
  <c r="W40" i="24"/>
  <c r="W41" i="23"/>
  <c r="AJ55" i="23"/>
  <c r="AJ54" i="24"/>
  <c r="AC40" i="24"/>
  <c r="AC41" i="23"/>
  <c r="AH47" i="24"/>
  <c r="AH48" i="23"/>
  <c r="V41" i="24"/>
  <c r="V38" i="25"/>
  <c r="N51" i="9"/>
  <c r="AI48" i="23"/>
  <c r="AI47" i="24"/>
  <c r="AG39" i="26"/>
  <c r="AG41" i="25"/>
  <c r="AA48" i="28"/>
  <c r="AA47" i="29"/>
  <c r="AC38" i="30"/>
  <c r="V40" i="30"/>
  <c r="AD38" i="25"/>
  <c r="AD41" i="24"/>
  <c r="AM38" i="22"/>
  <c r="AM41" i="22" s="1"/>
  <c r="Z41" i="22"/>
  <c r="Z38" i="23"/>
  <c r="AM40" i="23"/>
  <c r="Z40" i="24"/>
  <c r="AM39" i="24"/>
  <c r="Z39" i="25"/>
  <c r="J51" i="1"/>
  <c r="L51" i="1"/>
  <c r="AI30" i="27"/>
  <c r="K51" i="1"/>
  <c r="AM31" i="23"/>
  <c r="AB31" i="24"/>
  <c r="X23" i="24"/>
  <c r="AM23" i="23"/>
  <c r="AB24" i="23"/>
  <c r="AB32" i="22"/>
  <c r="AM24" i="22"/>
  <c r="X29" i="24"/>
  <c r="AM29" i="23"/>
  <c r="X12" i="23"/>
  <c r="AM12" i="22"/>
  <c r="X11" i="24"/>
  <c r="AM11" i="23"/>
  <c r="X25" i="24"/>
  <c r="AM25" i="23"/>
  <c r="X24" i="25"/>
  <c r="AM32" i="21"/>
  <c r="X21" i="24"/>
  <c r="AM21" i="23"/>
  <c r="X22" i="24"/>
  <c r="AM22" i="23"/>
  <c r="X27" i="24"/>
  <c r="AM27" i="23"/>
  <c r="W10" i="24"/>
  <c r="W32" i="23"/>
  <c r="X28" i="24"/>
  <c r="AM28" i="23"/>
  <c r="X26" i="26"/>
  <c r="AM26" i="25"/>
  <c r="X17" i="23"/>
  <c r="AM17" i="22"/>
  <c r="AI32" i="25"/>
  <c r="AI13" i="26"/>
  <c r="AJ15" i="24"/>
  <c r="AJ32" i="23"/>
  <c r="AJ13" i="26"/>
  <c r="AK13" i="24"/>
  <c r="AK32" i="23"/>
  <c r="AM13" i="23"/>
  <c r="W13" i="28"/>
  <c r="AL13" i="25"/>
  <c r="AL32" i="24"/>
  <c r="X13" i="26"/>
  <c r="R53" i="9"/>
  <c r="R51" i="9" s="1"/>
  <c r="AG32" i="26"/>
  <c r="AG9" i="27"/>
  <c r="AB9" i="27"/>
  <c r="AF32" i="23"/>
  <c r="AF9" i="24"/>
  <c r="AM9" i="23"/>
  <c r="AM20" i="22"/>
  <c r="AH20" i="23"/>
  <c r="AM18" i="22"/>
  <c r="AH18" i="23"/>
  <c r="AM16" i="24"/>
  <c r="AH16" i="25"/>
  <c r="AH32" i="22"/>
  <c r="AH17" i="25"/>
  <c r="AH19" i="24"/>
  <c r="AM19" i="23"/>
  <c r="H51" i="9"/>
  <c r="M51" i="9"/>
  <c r="R51" i="1"/>
  <c r="K40" i="8"/>
  <c r="K41" i="8" s="1"/>
  <c r="P40" i="8"/>
  <c r="P41" i="8" s="1"/>
  <c r="P42" i="1"/>
  <c r="P61" i="1" s="1"/>
  <c r="K42" i="1"/>
  <c r="K61" i="1" s="1"/>
  <c r="O42" i="1"/>
  <c r="O61" i="1" s="1"/>
  <c r="O40" i="8"/>
  <c r="O41" i="8" s="1"/>
  <c r="Q51" i="1"/>
  <c r="S53" i="9"/>
  <c r="S51" i="9" s="1"/>
  <c r="X14" i="24"/>
  <c r="AM14" i="23"/>
  <c r="K51" i="9"/>
  <c r="AH15" i="24"/>
  <c r="M40" i="8"/>
  <c r="M41" i="8" s="1"/>
  <c r="M42" i="1"/>
  <c r="M61" i="1" s="1"/>
  <c r="O51" i="1"/>
  <c r="P51" i="1"/>
  <c r="S51" i="1"/>
  <c r="J51" i="9"/>
  <c r="N51" i="1"/>
  <c r="M51" i="1"/>
  <c r="L40" i="8"/>
  <c r="L41" i="8" s="1"/>
  <c r="L42" i="1"/>
  <c r="L61" i="1" s="1"/>
  <c r="V32" i="23"/>
  <c r="V15" i="24"/>
  <c r="J42" i="1"/>
  <c r="J61" i="1" s="1"/>
  <c r="H58" i="2"/>
  <c r="V41" i="1"/>
  <c r="V42" i="1" s="1"/>
  <c r="R58" i="1" s="1"/>
  <c r="O58" i="1" s="1"/>
  <c r="T40" i="8"/>
  <c r="T41" i="8" s="1"/>
  <c r="AM15" i="23"/>
  <c r="X15" i="24"/>
  <c r="T51" i="1"/>
  <c r="U54" i="8" s="1"/>
  <c r="AM10" i="24"/>
  <c r="X10" i="25"/>
  <c r="AE55" i="23"/>
  <c r="AE54" i="24"/>
  <c r="AI55" i="23"/>
  <c r="AI54" i="24"/>
  <c r="G41" i="8"/>
  <c r="AF55" i="22"/>
  <c r="AF54" i="23"/>
  <c r="AG55" i="23"/>
  <c r="AG54" i="24"/>
  <c r="AH55" i="22"/>
  <c r="AH54" i="23"/>
  <c r="X55" i="23"/>
  <c r="X54" i="24"/>
  <c r="Y55" i="23"/>
  <c r="Y54" i="24"/>
  <c r="W54" i="25"/>
  <c r="W55" i="24"/>
  <c r="T41" i="1" l="1"/>
  <c r="BB41" i="1" s="1"/>
  <c r="AC55" i="24"/>
  <c r="AC55" i="25" s="1"/>
  <c r="AC54" i="25"/>
  <c r="AC54" i="26" s="1"/>
  <c r="AF38" i="26"/>
  <c r="AF41" i="25"/>
  <c r="AC40" i="25"/>
  <c r="AC41" i="24"/>
  <c r="AL48" i="26"/>
  <c r="AL47" i="27"/>
  <c r="Y38" i="27"/>
  <c r="Y41" i="26"/>
  <c r="AE48" i="24"/>
  <c r="AE47" i="25"/>
  <c r="AM47" i="24"/>
  <c r="AM48" i="24" s="1"/>
  <c r="AJ55" i="24"/>
  <c r="AJ55" i="25" s="1"/>
  <c r="AJ54" i="25"/>
  <c r="AJ54" i="26" s="1"/>
  <c r="AH39" i="25"/>
  <c r="AH41" i="24"/>
  <c r="AH38" i="27"/>
  <c r="V41" i="25"/>
  <c r="V38" i="26"/>
  <c r="W38" i="28"/>
  <c r="AH47" i="25"/>
  <c r="AH48" i="24"/>
  <c r="AL38" i="26"/>
  <c r="AL41" i="25"/>
  <c r="W48" i="24"/>
  <c r="W47" i="25"/>
  <c r="AJ41" i="23"/>
  <c r="AJ38" i="24"/>
  <c r="AK54" i="27"/>
  <c r="AK55" i="26"/>
  <c r="AK38" i="27"/>
  <c r="V48" i="23"/>
  <c r="V47" i="24"/>
  <c r="AF48" i="25"/>
  <c r="AF47" i="26"/>
  <c r="AG39" i="27"/>
  <c r="AG41" i="26"/>
  <c r="AG48" i="23"/>
  <c r="AG47" i="24"/>
  <c r="AK47" i="26"/>
  <c r="AK48" i="25"/>
  <c r="AL55" i="26"/>
  <c r="AL54" i="27"/>
  <c r="AM55" i="26"/>
  <c r="AM54" i="27"/>
  <c r="AB30" i="26"/>
  <c r="AM30" i="25"/>
  <c r="AI48" i="24"/>
  <c r="AI47" i="25"/>
  <c r="W40" i="25"/>
  <c r="W41" i="24"/>
  <c r="AJ47" i="25"/>
  <c r="AJ48" i="24"/>
  <c r="AG38" i="29"/>
  <c r="AI38" i="27"/>
  <c r="AI41" i="26"/>
  <c r="AK40" i="25"/>
  <c r="AK41" i="24"/>
  <c r="AA48" i="29"/>
  <c r="AA47" i="30"/>
  <c r="AD41" i="25"/>
  <c r="AD38" i="26"/>
  <c r="AM40" i="24"/>
  <c r="Z40" i="25"/>
  <c r="Z38" i="24"/>
  <c r="Z41" i="23"/>
  <c r="AM38" i="23"/>
  <c r="AM41" i="23" s="1"/>
  <c r="Z39" i="26"/>
  <c r="AM39" i="25"/>
  <c r="AM32" i="22"/>
  <c r="AI30" i="28"/>
  <c r="AH32" i="23"/>
  <c r="AB31" i="25"/>
  <c r="AM31" i="24"/>
  <c r="W10" i="25"/>
  <c r="W32" i="24"/>
  <c r="X27" i="25"/>
  <c r="AM27" i="24"/>
  <c r="X12" i="24"/>
  <c r="X32" i="24" s="1"/>
  <c r="AM12" i="23"/>
  <c r="X22" i="25"/>
  <c r="AM22" i="24"/>
  <c r="X29" i="25"/>
  <c r="AM29" i="24"/>
  <c r="X17" i="24"/>
  <c r="AM17" i="23"/>
  <c r="X21" i="25"/>
  <c r="AM21" i="24"/>
  <c r="X32" i="23"/>
  <c r="X26" i="27"/>
  <c r="AM26" i="26"/>
  <c r="X24" i="26"/>
  <c r="AB24" i="24"/>
  <c r="AB32" i="23"/>
  <c r="AM24" i="23"/>
  <c r="X25" i="25"/>
  <c r="AM25" i="24"/>
  <c r="X11" i="25"/>
  <c r="AM11" i="24"/>
  <c r="AM28" i="24"/>
  <c r="X28" i="25"/>
  <c r="X23" i="25"/>
  <c r="AM23" i="24"/>
  <c r="AK13" i="25"/>
  <c r="AK32" i="24"/>
  <c r="AM13" i="24"/>
  <c r="AJ13" i="27"/>
  <c r="AI32" i="26"/>
  <c r="AI13" i="27"/>
  <c r="W13" i="29"/>
  <c r="X13" i="27"/>
  <c r="AJ15" i="25"/>
  <c r="AJ32" i="24"/>
  <c r="AL32" i="25"/>
  <c r="AL13" i="26"/>
  <c r="AF32" i="24"/>
  <c r="AF9" i="25"/>
  <c r="AM9" i="24"/>
  <c r="AB9" i="28"/>
  <c r="AG32" i="27"/>
  <c r="AG9" i="28"/>
  <c r="AH20" i="24"/>
  <c r="AM20" i="23"/>
  <c r="AH17" i="26"/>
  <c r="AM16" i="25"/>
  <c r="AH16" i="26"/>
  <c r="AH19" i="25"/>
  <c r="AM19" i="24"/>
  <c r="AM18" i="23"/>
  <c r="AH18" i="24"/>
  <c r="X14" i="25"/>
  <c r="AM14" i="24"/>
  <c r="AH15" i="25"/>
  <c r="V32" i="24"/>
  <c r="V15" i="25"/>
  <c r="V53" i="8"/>
  <c r="V54" i="8" s="1"/>
  <c r="V58" i="1"/>
  <c r="X15" i="25"/>
  <c r="AM15" i="24"/>
  <c r="AM10" i="25"/>
  <c r="X10" i="26"/>
  <c r="AF55" i="23"/>
  <c r="AF54" i="24"/>
  <c r="AI55" i="24"/>
  <c r="AI55" i="25" s="1"/>
  <c r="AI54" i="25"/>
  <c r="AI54" i="26" s="1"/>
  <c r="AG55" i="24"/>
  <c r="AG55" i="25" s="1"/>
  <c r="AG54" i="25"/>
  <c r="AG54" i="26" s="1"/>
  <c r="AH55" i="23"/>
  <c r="AH54" i="24"/>
  <c r="AE55" i="24"/>
  <c r="AE55" i="25" s="1"/>
  <c r="AE54" i="25"/>
  <c r="AE54" i="26" s="1"/>
  <c r="AN54" i="23"/>
  <c r="AN55" i="23" s="1"/>
  <c r="X55" i="24"/>
  <c r="X54" i="25"/>
  <c r="Y55" i="24"/>
  <c r="Y54" i="25"/>
  <c r="W54" i="26"/>
  <c r="W55" i="25"/>
  <c r="T42" i="1" l="1"/>
  <c r="T59" i="1" s="1"/>
  <c r="T54" i="8" s="1"/>
  <c r="AC54" i="27"/>
  <c r="AC55" i="26"/>
  <c r="AG38" i="30"/>
  <c r="AJ47" i="26"/>
  <c r="AJ48" i="25"/>
  <c r="AK47" i="27"/>
  <c r="AK48" i="26"/>
  <c r="AK55" i="27"/>
  <c r="AK54" i="28"/>
  <c r="AG48" i="24"/>
  <c r="AG47" i="25"/>
  <c r="AJ38" i="25"/>
  <c r="AJ41" i="24"/>
  <c r="V38" i="27"/>
  <c r="V41" i="26"/>
  <c r="Y38" i="28"/>
  <c r="Y41" i="27"/>
  <c r="AL54" i="28"/>
  <c r="AL55" i="27"/>
  <c r="AH48" i="25"/>
  <c r="AH47" i="26"/>
  <c r="AE48" i="25"/>
  <c r="AE47" i="26"/>
  <c r="AM47" i="25"/>
  <c r="AM48" i="25" s="1"/>
  <c r="W38" i="29"/>
  <c r="AL47" i="28"/>
  <c r="AL48" i="27"/>
  <c r="AI48" i="25"/>
  <c r="AI47" i="26"/>
  <c r="W48" i="25"/>
  <c r="W47" i="26"/>
  <c r="AF48" i="26"/>
  <c r="AF47" i="27"/>
  <c r="AC40" i="26"/>
  <c r="AC41" i="25"/>
  <c r="AK38" i="28"/>
  <c r="AG39" i="28"/>
  <c r="AG41" i="27"/>
  <c r="AK40" i="26"/>
  <c r="AK41" i="25"/>
  <c r="AB30" i="27"/>
  <c r="AM30" i="26"/>
  <c r="AH39" i="26"/>
  <c r="AH41" i="25"/>
  <c r="AI38" i="28"/>
  <c r="AI41" i="27"/>
  <c r="W40" i="26"/>
  <c r="W41" i="25"/>
  <c r="AH38" i="28"/>
  <c r="AM55" i="27"/>
  <c r="AM54" i="28"/>
  <c r="V48" i="24"/>
  <c r="V47" i="25"/>
  <c r="AL38" i="27"/>
  <c r="AL41" i="26"/>
  <c r="AJ55" i="26"/>
  <c r="AJ54" i="27"/>
  <c r="AF38" i="27"/>
  <c r="AF41" i="26"/>
  <c r="AA48" i="30"/>
  <c r="AD38" i="27"/>
  <c r="AD41" i="26"/>
  <c r="Z39" i="27"/>
  <c r="Z38" i="25"/>
  <c r="AM38" i="24"/>
  <c r="AM41" i="24" s="1"/>
  <c r="Z41" i="24"/>
  <c r="Z40" i="26"/>
  <c r="AM40" i="25"/>
  <c r="AI30" i="29"/>
  <c r="AM32" i="23"/>
  <c r="AB31" i="26"/>
  <c r="AM31" i="25"/>
  <c r="X25" i="26"/>
  <c r="AM25" i="25"/>
  <c r="X17" i="25"/>
  <c r="AM17" i="24"/>
  <c r="X29" i="26"/>
  <c r="AM29" i="25"/>
  <c r="X22" i="26"/>
  <c r="AM22" i="25"/>
  <c r="AM12" i="24"/>
  <c r="X12" i="25"/>
  <c r="X26" i="28"/>
  <c r="AM26" i="27"/>
  <c r="X27" i="26"/>
  <c r="AM27" i="25"/>
  <c r="X24" i="27"/>
  <c r="X28" i="26"/>
  <c r="AM28" i="25"/>
  <c r="AB24" i="25"/>
  <c r="AB32" i="24"/>
  <c r="AM24" i="24"/>
  <c r="X23" i="26"/>
  <c r="AM23" i="25"/>
  <c r="X11" i="26"/>
  <c r="AM11" i="25"/>
  <c r="X21" i="26"/>
  <c r="AM21" i="25"/>
  <c r="W10" i="26"/>
  <c r="W32" i="25"/>
  <c r="AI32" i="27"/>
  <c r="AI13" i="28"/>
  <c r="AJ13" i="28"/>
  <c r="X13" i="28"/>
  <c r="W13" i="30"/>
  <c r="AL13" i="27"/>
  <c r="AL32" i="26"/>
  <c r="AJ15" i="26"/>
  <c r="AJ32" i="25"/>
  <c r="AK13" i="26"/>
  <c r="AK32" i="25"/>
  <c r="AM13" i="25"/>
  <c r="AG32" i="28"/>
  <c r="AG9" i="29"/>
  <c r="AB9" i="29"/>
  <c r="AF9" i="26"/>
  <c r="AF32" i="25"/>
  <c r="AM9" i="25"/>
  <c r="AH20" i="25"/>
  <c r="AM20" i="24"/>
  <c r="AM19" i="25"/>
  <c r="AH19" i="26"/>
  <c r="AH18" i="25"/>
  <c r="AM18" i="24"/>
  <c r="AM16" i="26"/>
  <c r="AH16" i="27"/>
  <c r="AH17" i="27"/>
  <c r="AH32" i="24"/>
  <c r="X14" i="26"/>
  <c r="AM14" i="25"/>
  <c r="AH15" i="26"/>
  <c r="V32" i="25"/>
  <c r="V15" i="26"/>
  <c r="T53" i="8"/>
  <c r="AM15" i="25"/>
  <c r="X15" i="26"/>
  <c r="X10" i="27"/>
  <c r="AM10" i="26"/>
  <c r="AH55" i="24"/>
  <c r="AH55" i="25" s="1"/>
  <c r="AH54" i="25"/>
  <c r="AH54" i="26" s="1"/>
  <c r="AG55" i="26"/>
  <c r="AG54" i="27"/>
  <c r="AF55" i="24"/>
  <c r="AF55" i="25" s="1"/>
  <c r="AF54" i="25"/>
  <c r="AF54" i="26" s="1"/>
  <c r="AN54" i="24"/>
  <c r="AN55" i="24" s="1"/>
  <c r="AI55" i="26"/>
  <c r="AI54" i="27"/>
  <c r="AE55" i="26"/>
  <c r="AE54" i="27"/>
  <c r="X55" i="25"/>
  <c r="X54" i="26"/>
  <c r="Y54" i="26"/>
  <c r="Y55" i="25"/>
  <c r="W54" i="27"/>
  <c r="W55" i="26"/>
  <c r="T61" i="1" l="1"/>
  <c r="BB61" i="1" s="1"/>
  <c r="K59" i="1"/>
  <c r="U59" i="1"/>
  <c r="AC54" i="28"/>
  <c r="AC55" i="27"/>
  <c r="AF38" i="28"/>
  <c r="AF41" i="27"/>
  <c r="W40" i="27"/>
  <c r="W41" i="26"/>
  <c r="AK38" i="29"/>
  <c r="W38" i="30"/>
  <c r="AJ55" i="27"/>
  <c r="AJ54" i="28"/>
  <c r="AJ38" i="26"/>
  <c r="AJ41" i="25"/>
  <c r="AI38" i="29"/>
  <c r="AI41" i="28"/>
  <c r="AC40" i="27"/>
  <c r="AC41" i="26"/>
  <c r="AE47" i="27"/>
  <c r="AE48" i="26"/>
  <c r="AG48" i="25"/>
  <c r="AG47" i="26"/>
  <c r="AL38" i="28"/>
  <c r="AL41" i="27"/>
  <c r="AH39" i="27"/>
  <c r="AH41" i="26"/>
  <c r="AH48" i="26"/>
  <c r="AH47" i="27"/>
  <c r="V48" i="25"/>
  <c r="V47" i="26"/>
  <c r="AM54" i="29"/>
  <c r="AM55" i="28"/>
  <c r="AI48" i="26"/>
  <c r="AI47" i="27"/>
  <c r="AL55" i="28"/>
  <c r="AL54" i="29"/>
  <c r="AK47" i="28"/>
  <c r="AK48" i="27"/>
  <c r="AB30" i="28"/>
  <c r="AM30" i="27"/>
  <c r="AH38" i="29"/>
  <c r="AJ47" i="27"/>
  <c r="AJ48" i="26"/>
  <c r="AG39" i="29"/>
  <c r="AG41" i="28"/>
  <c r="AL47" i="29"/>
  <c r="AL48" i="28"/>
  <c r="AF48" i="27"/>
  <c r="AF47" i="28"/>
  <c r="AK55" i="28"/>
  <c r="AK54" i="29"/>
  <c r="AM39" i="26"/>
  <c r="W48" i="26"/>
  <c r="W47" i="27"/>
  <c r="AK40" i="27"/>
  <c r="AK41" i="26"/>
  <c r="Y38" i="29"/>
  <c r="Y41" i="28"/>
  <c r="V38" i="28"/>
  <c r="V41" i="27"/>
  <c r="AH32" i="25"/>
  <c r="AN54" i="25"/>
  <c r="AN55" i="25" s="1"/>
  <c r="AD38" i="28"/>
  <c r="AD41" i="27"/>
  <c r="Z40" i="27"/>
  <c r="AM40" i="26"/>
  <c r="Z38" i="26"/>
  <c r="Z41" i="25"/>
  <c r="AM38" i="25"/>
  <c r="AM41" i="25" s="1"/>
  <c r="Z39" i="28"/>
  <c r="AM39" i="27"/>
  <c r="AI30" i="30"/>
  <c r="AB31" i="27"/>
  <c r="AM31" i="26"/>
  <c r="AM32" i="24"/>
  <c r="X26" i="29"/>
  <c r="AM26" i="28"/>
  <c r="AB24" i="26"/>
  <c r="AB32" i="25"/>
  <c r="AM24" i="25"/>
  <c r="X22" i="27"/>
  <c r="AM22" i="26"/>
  <c r="AM28" i="26"/>
  <c r="X28" i="27"/>
  <c r="X23" i="27"/>
  <c r="AM23" i="26"/>
  <c r="X29" i="27"/>
  <c r="AM29" i="26"/>
  <c r="X17" i="26"/>
  <c r="AM17" i="25"/>
  <c r="X12" i="26"/>
  <c r="AM12" i="25"/>
  <c r="W10" i="27"/>
  <c r="W32" i="26"/>
  <c r="X24" i="28"/>
  <c r="X21" i="27"/>
  <c r="AM21" i="26"/>
  <c r="X32" i="25"/>
  <c r="X11" i="27"/>
  <c r="AM11" i="26"/>
  <c r="AM27" i="26"/>
  <c r="X27" i="27"/>
  <c r="X25" i="27"/>
  <c r="AM25" i="26"/>
  <c r="AJ15" i="27"/>
  <c r="AJ32" i="26"/>
  <c r="X13" i="29"/>
  <c r="AJ13" i="29"/>
  <c r="AL13" i="28"/>
  <c r="AL32" i="27"/>
  <c r="AI13" i="29"/>
  <c r="AI32" i="28"/>
  <c r="AK13" i="27"/>
  <c r="AK32" i="26"/>
  <c r="AM13" i="26"/>
  <c r="AF32" i="26"/>
  <c r="AF9" i="27"/>
  <c r="AM9" i="26"/>
  <c r="AB9" i="30"/>
  <c r="AG32" i="29"/>
  <c r="AG9" i="30"/>
  <c r="AG32" i="30" s="1"/>
  <c r="AH20" i="26"/>
  <c r="AM20" i="25"/>
  <c r="AH17" i="28"/>
  <c r="AM19" i="26"/>
  <c r="AH19" i="27"/>
  <c r="AM16" i="27"/>
  <c r="AH16" i="28"/>
  <c r="AH18" i="26"/>
  <c r="AM18" i="25"/>
  <c r="AM14" i="26"/>
  <c r="X14" i="27"/>
  <c r="AH15" i="27"/>
  <c r="V15" i="27"/>
  <c r="V32" i="26"/>
  <c r="X15" i="27"/>
  <c r="AM15" i="26"/>
  <c r="X32" i="26"/>
  <c r="X10" i="28"/>
  <c r="AM10" i="27"/>
  <c r="AI55" i="27"/>
  <c r="AI54" i="28"/>
  <c r="AF55" i="26"/>
  <c r="AF54" i="27"/>
  <c r="AH55" i="26"/>
  <c r="AH54" i="27"/>
  <c r="AG55" i="27"/>
  <c r="AG54" i="28"/>
  <c r="AE55" i="27"/>
  <c r="AE54" i="28"/>
  <c r="X55" i="26"/>
  <c r="X54" i="27"/>
  <c r="Y55" i="26"/>
  <c r="Y54" i="27"/>
  <c r="AN54" i="26"/>
  <c r="AN55" i="26" s="1"/>
  <c r="W54" i="28"/>
  <c r="W55" i="27"/>
  <c r="BD61" i="1" l="1"/>
  <c r="AC55" i="28"/>
  <c r="AC54" i="29"/>
  <c r="AM32" i="25"/>
  <c r="AK48" i="28"/>
  <c r="AK47" i="29"/>
  <c r="AL54" i="30"/>
  <c r="AL55" i="30" s="1"/>
  <c r="AL55" i="29"/>
  <c r="AL48" i="29"/>
  <c r="AL47" i="30"/>
  <c r="AL48" i="30" s="1"/>
  <c r="AI47" i="28"/>
  <c r="AI48" i="27"/>
  <c r="AK40" i="28"/>
  <c r="AK41" i="27"/>
  <c r="W48" i="27"/>
  <c r="W47" i="28"/>
  <c r="AE48" i="27"/>
  <c r="AE47" i="28"/>
  <c r="AM47" i="27"/>
  <c r="AM48" i="27" s="1"/>
  <c r="AJ54" i="29"/>
  <c r="AJ55" i="28"/>
  <c r="AG47" i="27"/>
  <c r="AG48" i="26"/>
  <c r="Y38" i="30"/>
  <c r="Y41" i="30" s="1"/>
  <c r="Y41" i="29"/>
  <c r="AG39" i="30"/>
  <c r="AG41" i="30" s="1"/>
  <c r="AG41" i="29"/>
  <c r="AM47" i="26"/>
  <c r="AM48" i="26" s="1"/>
  <c r="AH48" i="27"/>
  <c r="AH47" i="28"/>
  <c r="AC40" i="28"/>
  <c r="AC41" i="27"/>
  <c r="AB30" i="29"/>
  <c r="AM30" i="28"/>
  <c r="AH39" i="28"/>
  <c r="AH41" i="27"/>
  <c r="V38" i="29"/>
  <c r="V41" i="28"/>
  <c r="AJ41" i="26"/>
  <c r="AJ38" i="27"/>
  <c r="AL41" i="28"/>
  <c r="AL38" i="29"/>
  <c r="AJ48" i="27"/>
  <c r="AJ47" i="28"/>
  <c r="AM54" i="30"/>
  <c r="AM55" i="30" s="1"/>
  <c r="AM55" i="29"/>
  <c r="V48" i="26"/>
  <c r="V47" i="27"/>
  <c r="AK38" i="30"/>
  <c r="AH38" i="30"/>
  <c r="AK54" i="30"/>
  <c r="AK55" i="30" s="1"/>
  <c r="AK55" i="29"/>
  <c r="W40" i="28"/>
  <c r="W41" i="27"/>
  <c r="AF48" i="28"/>
  <c r="AF47" i="29"/>
  <c r="AI41" i="29"/>
  <c r="AI38" i="30"/>
  <c r="AI41" i="30" s="1"/>
  <c r="AF38" i="29"/>
  <c r="AF41" i="28"/>
  <c r="AD38" i="29"/>
  <c r="AD41" i="28"/>
  <c r="Z41" i="26"/>
  <c r="Z38" i="27"/>
  <c r="AM38" i="26"/>
  <c r="AM41" i="26" s="1"/>
  <c r="Z39" i="29"/>
  <c r="AM40" i="27"/>
  <c r="Z40" i="28"/>
  <c r="AB31" i="28"/>
  <c r="AM31" i="27"/>
  <c r="X21" i="28"/>
  <c r="AM21" i="27"/>
  <c r="X23" i="28"/>
  <c r="AM23" i="27"/>
  <c r="X24" i="29"/>
  <c r="W10" i="28"/>
  <c r="W32" i="27"/>
  <c r="X22" i="28"/>
  <c r="AM22" i="27"/>
  <c r="X12" i="27"/>
  <c r="AM12" i="26"/>
  <c r="X29" i="28"/>
  <c r="AM29" i="27"/>
  <c r="AM28" i="27"/>
  <c r="X28" i="28"/>
  <c r="X25" i="28"/>
  <c r="AM25" i="27"/>
  <c r="X27" i="28"/>
  <c r="AM27" i="27"/>
  <c r="AB24" i="27"/>
  <c r="AB32" i="26"/>
  <c r="AM24" i="26"/>
  <c r="X11" i="28"/>
  <c r="AM11" i="27"/>
  <c r="X17" i="27"/>
  <c r="AM17" i="26"/>
  <c r="AM26" i="29"/>
  <c r="X26" i="30"/>
  <c r="AM26" i="30" s="1"/>
  <c r="AJ13" i="30"/>
  <c r="AK32" i="27"/>
  <c r="AK13" i="28"/>
  <c r="AM13" i="27"/>
  <c r="AI32" i="29"/>
  <c r="AI13" i="30"/>
  <c r="AI32" i="30" s="1"/>
  <c r="X13" i="30"/>
  <c r="AL32" i="28"/>
  <c r="AL13" i="29"/>
  <c r="AJ15" i="28"/>
  <c r="AJ32" i="27"/>
  <c r="AF9" i="28"/>
  <c r="AF32" i="27"/>
  <c r="AM9" i="27"/>
  <c r="AH20" i="27"/>
  <c r="AM20" i="26"/>
  <c r="AH16" i="29"/>
  <c r="AM16" i="28"/>
  <c r="AH17" i="29"/>
  <c r="AH18" i="27"/>
  <c r="AM18" i="26"/>
  <c r="AH19" i="28"/>
  <c r="AM19" i="27"/>
  <c r="AH32" i="26"/>
  <c r="X14" i="28"/>
  <c r="AM14" i="27"/>
  <c r="AH15" i="28"/>
  <c r="V32" i="27"/>
  <c r="V15" i="28"/>
  <c r="AM15" i="27"/>
  <c r="X15" i="28"/>
  <c r="AM10" i="28"/>
  <c r="X10" i="29"/>
  <c r="AH55" i="27"/>
  <c r="AH54" i="28"/>
  <c r="AI55" i="28"/>
  <c r="AI54" i="29"/>
  <c r="AE55" i="28"/>
  <c r="AE54" i="29"/>
  <c r="AG55" i="28"/>
  <c r="AG54" i="29"/>
  <c r="AF55" i="27"/>
  <c r="AF54" i="28"/>
  <c r="X55" i="27"/>
  <c r="X54" i="28"/>
  <c r="Y55" i="27"/>
  <c r="Y54" i="28"/>
  <c r="AN54" i="27"/>
  <c r="AN55" i="27" s="1"/>
  <c r="W54" i="29"/>
  <c r="W55" i="28"/>
  <c r="AC55" i="29" l="1"/>
  <c r="AC54" i="30"/>
  <c r="AC55" i="30" s="1"/>
  <c r="AH39" i="29"/>
  <c r="AH41" i="28"/>
  <c r="AM39" i="28"/>
  <c r="W48" i="28"/>
  <c r="W47" i="29"/>
  <c r="AF41" i="29"/>
  <c r="AF38" i="30"/>
  <c r="AF41" i="30" s="1"/>
  <c r="V38" i="30"/>
  <c r="V41" i="30" s="1"/>
  <c r="V41" i="29"/>
  <c r="AI48" i="28"/>
  <c r="AI47" i="29"/>
  <c r="AB30" i="30"/>
  <c r="AM30" i="30" s="1"/>
  <c r="AM30" i="29"/>
  <c r="AG48" i="27"/>
  <c r="AG47" i="28"/>
  <c r="AJ47" i="29"/>
  <c r="AJ48" i="28"/>
  <c r="V47" i="28"/>
  <c r="V48" i="27"/>
  <c r="AK40" i="29"/>
  <c r="AK41" i="28"/>
  <c r="AF48" i="29"/>
  <c r="AF47" i="30"/>
  <c r="AF48" i="30" s="1"/>
  <c r="AJ55" i="29"/>
  <c r="AJ54" i="30"/>
  <c r="AJ55" i="30" s="1"/>
  <c r="AL41" i="29"/>
  <c r="AL38" i="30"/>
  <c r="AL41" i="30" s="1"/>
  <c r="AH48" i="28"/>
  <c r="AH47" i="29"/>
  <c r="AE48" i="28"/>
  <c r="AM47" i="28"/>
  <c r="AM48" i="28" s="1"/>
  <c r="AE47" i="29"/>
  <c r="AK47" i="30"/>
  <c r="AK48" i="30" s="1"/>
  <c r="AK48" i="29"/>
  <c r="W40" i="29"/>
  <c r="W41" i="28"/>
  <c r="AC40" i="29"/>
  <c r="AC41" i="28"/>
  <c r="AJ38" i="28"/>
  <c r="AJ41" i="27"/>
  <c r="AD38" i="30"/>
  <c r="AD41" i="30" s="1"/>
  <c r="AD41" i="29"/>
  <c r="AM39" i="29"/>
  <c r="Z39" i="30"/>
  <c r="Z38" i="28"/>
  <c r="Z41" i="27"/>
  <c r="AM38" i="27"/>
  <c r="AM41" i="27" s="1"/>
  <c r="AM40" i="28"/>
  <c r="Z40" i="29"/>
  <c r="AB31" i="29"/>
  <c r="AM31" i="28"/>
  <c r="X12" i="28"/>
  <c r="AM12" i="27"/>
  <c r="AM32" i="26"/>
  <c r="X22" i="29"/>
  <c r="AM22" i="28"/>
  <c r="X11" i="29"/>
  <c r="AM11" i="28"/>
  <c r="W10" i="29"/>
  <c r="W32" i="28"/>
  <c r="AB24" i="28"/>
  <c r="AB32" i="27"/>
  <c r="AM24" i="27"/>
  <c r="X32" i="27"/>
  <c r="X27" i="29"/>
  <c r="AM27" i="28"/>
  <c r="X25" i="29"/>
  <c r="AM25" i="28"/>
  <c r="X24" i="30"/>
  <c r="AM28" i="28"/>
  <c r="X28" i="29"/>
  <c r="X23" i="29"/>
  <c r="AM23" i="28"/>
  <c r="X17" i="28"/>
  <c r="AM17" i="27"/>
  <c r="AM29" i="28"/>
  <c r="X29" i="29"/>
  <c r="X21" i="29"/>
  <c r="AM21" i="28"/>
  <c r="AJ15" i="29"/>
  <c r="AJ32" i="28"/>
  <c r="AK32" i="28"/>
  <c r="AK13" i="29"/>
  <c r="AM13" i="28"/>
  <c r="AL13" i="30"/>
  <c r="AL32" i="30" s="1"/>
  <c r="AL32" i="29"/>
  <c r="AF32" i="28"/>
  <c r="AF9" i="29"/>
  <c r="AM9" i="28"/>
  <c r="AH20" i="28"/>
  <c r="AM20" i="27"/>
  <c r="AM19" i="28"/>
  <c r="AH19" i="29"/>
  <c r="AH18" i="28"/>
  <c r="AM18" i="27"/>
  <c r="AH17" i="30"/>
  <c r="AH32" i="27"/>
  <c r="AM16" i="29"/>
  <c r="AH16" i="30"/>
  <c r="AM16" i="30" s="1"/>
  <c r="X14" i="29"/>
  <c r="AM14" i="28"/>
  <c r="AH15" i="29"/>
  <c r="V15" i="29"/>
  <c r="V32" i="28"/>
  <c r="X15" i="29"/>
  <c r="AM15" i="28"/>
  <c r="X10" i="30"/>
  <c r="AM10" i="29"/>
  <c r="AG55" i="29"/>
  <c r="AG54" i="30"/>
  <c r="AG55" i="30" s="1"/>
  <c r="AE55" i="29"/>
  <c r="AE54" i="30"/>
  <c r="AE55" i="30" s="1"/>
  <c r="AI55" i="29"/>
  <c r="AI54" i="30"/>
  <c r="AI55" i="30" s="1"/>
  <c r="AH55" i="28"/>
  <c r="AH54" i="29"/>
  <c r="AF55" i="28"/>
  <c r="AF54" i="29"/>
  <c r="X55" i="28"/>
  <c r="X54" i="29"/>
  <c r="Y55" i="28"/>
  <c r="Y54" i="29"/>
  <c r="AN54" i="28"/>
  <c r="AN55" i="28" s="1"/>
  <c r="W54" i="30"/>
  <c r="W55" i="30" s="1"/>
  <c r="W55" i="29"/>
  <c r="AE47" i="30" l="1"/>
  <c r="AE48" i="29"/>
  <c r="W40" i="30"/>
  <c r="W41" i="30" s="1"/>
  <c r="W41" i="29"/>
  <c r="AI48" i="29"/>
  <c r="AI47" i="30"/>
  <c r="AI48" i="30" s="1"/>
  <c r="AM39" i="30"/>
  <c r="V47" i="29"/>
  <c r="V48" i="28"/>
  <c r="X32" i="28"/>
  <c r="AH48" i="29"/>
  <c r="AH47" i="30"/>
  <c r="AH48" i="30" s="1"/>
  <c r="AJ41" i="28"/>
  <c r="AJ38" i="29"/>
  <c r="AJ48" i="29"/>
  <c r="AJ47" i="30"/>
  <c r="AJ48" i="30" s="1"/>
  <c r="W47" i="30"/>
  <c r="W48" i="30" s="1"/>
  <c r="W48" i="29"/>
  <c r="AK40" i="30"/>
  <c r="AK41" i="30" s="1"/>
  <c r="AK41" i="29"/>
  <c r="AC40" i="30"/>
  <c r="AC41" i="30" s="1"/>
  <c r="AC41" i="29"/>
  <c r="AG47" i="29"/>
  <c r="AG48" i="28"/>
  <c r="AH39" i="30"/>
  <c r="AH41" i="30" s="1"/>
  <c r="AH41" i="29"/>
  <c r="Z40" i="30"/>
  <c r="AM40" i="29"/>
  <c r="AM38" i="28"/>
  <c r="AM41" i="28" s="1"/>
  <c r="Z38" i="29"/>
  <c r="Z41" i="28"/>
  <c r="AM32" i="27"/>
  <c r="AB31" i="30"/>
  <c r="AM31" i="30" s="1"/>
  <c r="AM31" i="29"/>
  <c r="X23" i="30"/>
  <c r="AM23" i="30" s="1"/>
  <c r="AM23" i="29"/>
  <c r="X11" i="30"/>
  <c r="AM11" i="30" s="1"/>
  <c r="AM11" i="29"/>
  <c r="X21" i="30"/>
  <c r="AM21" i="30" s="1"/>
  <c r="AM21" i="29"/>
  <c r="X29" i="30"/>
  <c r="AM29" i="30" s="1"/>
  <c r="AM29" i="29"/>
  <c r="AM25" i="29"/>
  <c r="X25" i="30"/>
  <c r="AM25" i="30" s="1"/>
  <c r="X22" i="30"/>
  <c r="AM22" i="30" s="1"/>
  <c r="AM22" i="29"/>
  <c r="W10" i="30"/>
  <c r="W32" i="30" s="1"/>
  <c r="W32" i="29"/>
  <c r="AB24" i="29"/>
  <c r="AB32" i="28"/>
  <c r="AM24" i="28"/>
  <c r="X28" i="30"/>
  <c r="AM28" i="30" s="1"/>
  <c r="AM28" i="29"/>
  <c r="X27" i="30"/>
  <c r="AM27" i="30" s="1"/>
  <c r="AM27" i="29"/>
  <c r="X17" i="29"/>
  <c r="AM17" i="28"/>
  <c r="X12" i="29"/>
  <c r="AM12" i="28"/>
  <c r="AK13" i="30"/>
  <c r="AK32" i="29"/>
  <c r="AM13" i="29"/>
  <c r="AJ15" i="30"/>
  <c r="AJ32" i="30" s="1"/>
  <c r="AJ32" i="29"/>
  <c r="AF32" i="29"/>
  <c r="AF9" i="30"/>
  <c r="AM9" i="29"/>
  <c r="AH20" i="29"/>
  <c r="AM20" i="28"/>
  <c r="AH18" i="29"/>
  <c r="AH32" i="29" s="1"/>
  <c r="AM18" i="28"/>
  <c r="AM19" i="29"/>
  <c r="AH19" i="30"/>
  <c r="AM19" i="30" s="1"/>
  <c r="AH32" i="28"/>
  <c r="AM14" i="29"/>
  <c r="X14" i="30"/>
  <c r="AM14" i="30" s="1"/>
  <c r="AH15" i="30"/>
  <c r="V15" i="30"/>
  <c r="V32" i="30" s="1"/>
  <c r="V32" i="29"/>
  <c r="AM15" i="29"/>
  <c r="X15" i="30"/>
  <c r="AM10" i="30"/>
  <c r="AH55" i="29"/>
  <c r="AH54" i="30"/>
  <c r="AH55" i="30" s="1"/>
  <c r="AF55" i="29"/>
  <c r="AF54" i="30"/>
  <c r="AF55" i="30" s="1"/>
  <c r="X55" i="29"/>
  <c r="X54" i="30"/>
  <c r="X55" i="30" s="1"/>
  <c r="Y55" i="29"/>
  <c r="Y54" i="30"/>
  <c r="AN54" i="29"/>
  <c r="AN55" i="29" s="1"/>
  <c r="V47" i="30" l="1"/>
  <c r="V48" i="30" s="1"/>
  <c r="V48" i="29"/>
  <c r="AM32" i="28"/>
  <c r="AG48" i="29"/>
  <c r="AG47" i="30"/>
  <c r="AG48" i="30" s="1"/>
  <c r="AM40" i="30"/>
  <c r="AJ41" i="29"/>
  <c r="AJ38" i="30"/>
  <c r="AJ41" i="30" s="1"/>
  <c r="AM47" i="29"/>
  <c r="AM48" i="29" s="1"/>
  <c r="AE48" i="30"/>
  <c r="AM47" i="30"/>
  <c r="AM48" i="30" s="1"/>
  <c r="Z38" i="30"/>
  <c r="AM38" i="29"/>
  <c r="AM41" i="29" s="1"/>
  <c r="Z41" i="29"/>
  <c r="X32" i="29"/>
  <c r="X17" i="30"/>
  <c r="AM17" i="30" s="1"/>
  <c r="AM17" i="29"/>
  <c r="X12" i="30"/>
  <c r="AM12" i="30" s="1"/>
  <c r="AM12" i="29"/>
  <c r="AB24" i="30"/>
  <c r="AB32" i="29"/>
  <c r="AM24" i="29"/>
  <c r="AK32" i="30"/>
  <c r="AM13" i="30"/>
  <c r="AF32" i="30"/>
  <c r="AM9" i="30"/>
  <c r="AH20" i="30"/>
  <c r="AM20" i="30" s="1"/>
  <c r="AM20" i="29"/>
  <c r="AH18" i="30"/>
  <c r="AM18" i="30" s="1"/>
  <c r="AM18" i="29"/>
  <c r="AM15" i="30"/>
  <c r="AM32" i="29"/>
  <c r="Y55" i="30"/>
  <c r="AN54" i="30"/>
  <c r="AN55" i="30" s="1"/>
  <c r="X32" i="30" l="1"/>
  <c r="Z41" i="30"/>
  <c r="AM38" i="30"/>
  <c r="AM41" i="30" s="1"/>
  <c r="AB32" i="30"/>
  <c r="AM24" i="30"/>
  <c r="AM32" i="30"/>
  <c r="AH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sumanishkalia</author>
  </authors>
  <commentList>
    <comment ref="S13" authorId="0" shapeId="0" xr:uid="{00000000-0006-0000-0200-000001000000}">
      <text>
        <r>
          <rPr>
            <b/>
            <sz val="8"/>
            <color indexed="81"/>
            <rFont val="Tahoma"/>
            <family val="2"/>
          </rPr>
          <t>Please utilize Final Column only to modify or Adjsut previously submitted December</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Kalia, Sumanish</author>
  </authors>
  <commentList>
    <comment ref="Q10" authorId="0" shapeId="0" xr:uid="{00000000-0006-0000-0300-000001000000}">
      <text>
        <r>
          <rPr>
            <b/>
            <sz val="9"/>
            <color indexed="81"/>
            <rFont val="Tahoma"/>
            <family val="2"/>
          </rPr>
          <t>MC: Final can be used only if you have submitted a December Report. In that case please followup with your Service coordinator to unlock cells.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Kalia, Sumanish</author>
    <author>Milwaukee County</author>
  </authors>
  <commentList>
    <comment ref="S3" authorId="0" shapeId="0" xr:uid="{00000000-0006-0000-0500-000001000000}">
      <text>
        <r>
          <rPr>
            <b/>
            <sz val="9"/>
            <color indexed="81"/>
            <rFont val="Tahoma"/>
            <family val="2"/>
          </rPr>
          <t>MC: Final can be used only if you have submitted a December Report. In that case please followup with your Service coordinator to unlock cells.</t>
        </r>
        <r>
          <rPr>
            <sz val="9"/>
            <color indexed="81"/>
            <rFont val="Tahoma"/>
            <family val="2"/>
          </rPr>
          <t xml:space="preserve">
</t>
        </r>
      </text>
    </comment>
    <comment ref="G93" authorId="1" shapeId="0" xr:uid="{00000000-0006-0000-0500-000002000000}">
      <text>
        <r>
          <rPr>
            <b/>
            <sz val="8"/>
            <color indexed="81"/>
            <rFont val="Tahoma"/>
            <family val="2"/>
          </rPr>
          <t>January:</t>
        </r>
        <r>
          <rPr>
            <sz val="8"/>
            <color indexed="81"/>
            <rFont val="Tahoma"/>
            <family val="2"/>
          </rPr>
          <t xml:space="preserve">
</t>
        </r>
      </text>
    </comment>
    <comment ref="H93" authorId="1" shapeId="0" xr:uid="{00000000-0006-0000-0500-000003000000}">
      <text>
        <r>
          <rPr>
            <b/>
            <sz val="8"/>
            <color indexed="81"/>
            <rFont val="Tahoma"/>
            <family val="2"/>
          </rPr>
          <t>February:</t>
        </r>
        <r>
          <rPr>
            <sz val="8"/>
            <color indexed="81"/>
            <rFont val="Tahoma"/>
            <family val="2"/>
          </rPr>
          <t xml:space="preserve">
</t>
        </r>
      </text>
    </comment>
    <comment ref="I93" authorId="1" shapeId="0" xr:uid="{00000000-0006-0000-0500-000004000000}">
      <text>
        <r>
          <rPr>
            <b/>
            <sz val="8"/>
            <color indexed="81"/>
            <rFont val="Tahoma"/>
            <family val="2"/>
          </rPr>
          <t>March:</t>
        </r>
        <r>
          <rPr>
            <sz val="8"/>
            <color indexed="81"/>
            <rFont val="Tahoma"/>
            <family val="2"/>
          </rPr>
          <t xml:space="preserve">
</t>
        </r>
      </text>
    </comment>
    <comment ref="J93" authorId="1" shapeId="0" xr:uid="{00000000-0006-0000-0500-000005000000}">
      <text>
        <r>
          <rPr>
            <b/>
            <sz val="8"/>
            <color indexed="81"/>
            <rFont val="Tahoma"/>
            <family val="2"/>
          </rPr>
          <t>April:</t>
        </r>
        <r>
          <rPr>
            <sz val="8"/>
            <color indexed="81"/>
            <rFont val="Tahoma"/>
            <family val="2"/>
          </rPr>
          <t xml:space="preserve">
</t>
        </r>
      </text>
    </comment>
    <comment ref="K93" authorId="1" shapeId="0" xr:uid="{00000000-0006-0000-0500-000006000000}">
      <text>
        <r>
          <rPr>
            <b/>
            <sz val="8"/>
            <color indexed="81"/>
            <rFont val="Tahoma"/>
            <family val="2"/>
          </rPr>
          <t>May:</t>
        </r>
        <r>
          <rPr>
            <sz val="8"/>
            <color indexed="81"/>
            <rFont val="Tahoma"/>
            <family val="2"/>
          </rPr>
          <t xml:space="preserve">
</t>
        </r>
      </text>
    </comment>
    <comment ref="L93" authorId="1" shapeId="0" xr:uid="{00000000-0006-0000-0500-000007000000}">
      <text>
        <r>
          <rPr>
            <b/>
            <sz val="8"/>
            <color indexed="81"/>
            <rFont val="Tahoma"/>
            <family val="2"/>
          </rPr>
          <t>June:</t>
        </r>
        <r>
          <rPr>
            <sz val="8"/>
            <color indexed="81"/>
            <rFont val="Tahoma"/>
            <family val="2"/>
          </rPr>
          <t xml:space="preserve">
</t>
        </r>
      </text>
    </comment>
    <comment ref="M93" authorId="1" shapeId="0" xr:uid="{00000000-0006-0000-0500-000008000000}">
      <text>
        <r>
          <rPr>
            <b/>
            <sz val="8"/>
            <color indexed="81"/>
            <rFont val="Tahoma"/>
            <family val="2"/>
          </rPr>
          <t>July:</t>
        </r>
        <r>
          <rPr>
            <sz val="8"/>
            <color indexed="81"/>
            <rFont val="Tahoma"/>
            <family val="2"/>
          </rPr>
          <t xml:space="preserve">
</t>
        </r>
      </text>
    </comment>
    <comment ref="N93" authorId="1" shapeId="0" xr:uid="{00000000-0006-0000-0500-000009000000}">
      <text>
        <r>
          <rPr>
            <b/>
            <sz val="8"/>
            <color indexed="81"/>
            <rFont val="Tahoma"/>
            <family val="2"/>
          </rPr>
          <t>August:</t>
        </r>
        <r>
          <rPr>
            <sz val="8"/>
            <color indexed="81"/>
            <rFont val="Tahoma"/>
            <family val="2"/>
          </rPr>
          <t xml:space="preserve">
</t>
        </r>
      </text>
    </comment>
    <comment ref="O93" authorId="1" shapeId="0" xr:uid="{00000000-0006-0000-0500-00000A000000}">
      <text>
        <r>
          <rPr>
            <b/>
            <sz val="8"/>
            <color indexed="81"/>
            <rFont val="Tahoma"/>
            <family val="2"/>
          </rPr>
          <t>September:</t>
        </r>
        <r>
          <rPr>
            <sz val="8"/>
            <color indexed="81"/>
            <rFont val="Tahoma"/>
            <family val="2"/>
          </rPr>
          <t xml:space="preserve">
</t>
        </r>
      </text>
    </comment>
    <comment ref="P93" authorId="1" shapeId="0" xr:uid="{00000000-0006-0000-0500-00000B000000}">
      <text>
        <r>
          <rPr>
            <b/>
            <sz val="8"/>
            <color indexed="81"/>
            <rFont val="Tahoma"/>
            <family val="2"/>
          </rPr>
          <t>October:</t>
        </r>
        <r>
          <rPr>
            <sz val="8"/>
            <color indexed="81"/>
            <rFont val="Tahoma"/>
            <family val="2"/>
          </rPr>
          <t xml:space="preserve">
</t>
        </r>
      </text>
    </comment>
    <comment ref="Q93" authorId="1" shapeId="0" xr:uid="{00000000-0006-0000-0500-00000C000000}">
      <text>
        <r>
          <rPr>
            <b/>
            <sz val="8"/>
            <color indexed="81"/>
            <rFont val="Tahoma"/>
            <family val="2"/>
          </rPr>
          <t>November:</t>
        </r>
        <r>
          <rPr>
            <sz val="8"/>
            <color indexed="81"/>
            <rFont val="Tahoma"/>
            <family val="2"/>
          </rPr>
          <t xml:space="preserve">
</t>
        </r>
      </text>
    </comment>
    <comment ref="R93" authorId="1" shapeId="0" xr:uid="{00000000-0006-0000-0500-00000D000000}">
      <text>
        <r>
          <rPr>
            <b/>
            <sz val="8"/>
            <color indexed="81"/>
            <rFont val="Tahoma"/>
            <family val="2"/>
          </rPr>
          <t>December:</t>
        </r>
        <r>
          <rPr>
            <sz val="8"/>
            <color indexed="81"/>
            <rFont val="Tahoma"/>
            <family val="2"/>
          </rPr>
          <t xml:space="preserve">
</t>
        </r>
      </text>
    </comment>
    <comment ref="S93" authorId="1" shapeId="0" xr:uid="{00000000-0006-0000-0500-00000E000000}">
      <text>
        <r>
          <rPr>
            <b/>
            <sz val="8"/>
            <color indexed="81"/>
            <rFont val="Tahoma"/>
            <family val="2"/>
          </rPr>
          <t>Final Expense:</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Kalia, Sumanish</author>
  </authors>
  <commentList>
    <comment ref="G13" authorId="0" shapeId="0" xr:uid="{00000000-0006-0000-0A00-000001000000}">
      <text>
        <r>
          <rPr>
            <sz val="9"/>
            <color indexed="81"/>
            <rFont val="Tahoma"/>
            <family val="2"/>
          </rPr>
          <t xml:space="preserve">Q for Quarterly reporting outcomes Mar, Jun, Sep, Dec
S for Semi Annual reporting outcomes June , Dec
A for Annual reporting outcomes  Dec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Kalia, Sumanish</author>
  </authors>
  <commentList>
    <comment ref="B9" authorId="0" shapeId="0" xr:uid="{D0D72ED3-383B-4559-8175-9B417C8C65C2}">
      <text>
        <r>
          <rPr>
            <b/>
            <sz val="9"/>
            <color indexed="81"/>
            <rFont val="Tahoma"/>
          </rPr>
          <t>Kalia, Sumanish:</t>
        </r>
        <r>
          <rPr>
            <sz val="9"/>
            <color indexed="81"/>
            <rFont val="Tahoma"/>
          </rPr>
          <t xml:space="preserve">
remove prefix number in row
hide row not used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<sst xmlns="http://schemas.openxmlformats.org/spreadsheetml/2006/main" count="2184" uniqueCount="495">
  <si>
    <r>
      <t xml:space="preserve">Data can be entered in "grayed" cells </t>
    </r>
    <r>
      <rPr>
        <b/>
        <sz val="11"/>
        <rFont val="Arial"/>
        <family val="2"/>
      </rPr>
      <t>ONLY.</t>
    </r>
  </si>
  <si>
    <r>
      <t xml:space="preserve">For "EXP" Tab, </t>
    </r>
    <r>
      <rPr>
        <sz val="11"/>
        <rFont val="Arial"/>
        <family val="2"/>
      </rPr>
      <t xml:space="preserve">please select  the Starting and Ending Month of the contract from the drop down menu. </t>
    </r>
  </si>
  <si>
    <r>
      <t>Period of Contract</t>
    </r>
    <r>
      <rPr>
        <sz val="11"/>
        <rFont val="Arial"/>
        <family val="2"/>
      </rPr>
      <t>: Jan to Dec</t>
    </r>
  </si>
  <si>
    <r>
      <t>Month of Invoice</t>
    </r>
    <r>
      <rPr>
        <sz val="11"/>
        <rFont val="Arial"/>
        <family val="2"/>
      </rPr>
      <t>:   Jan to Final</t>
    </r>
  </si>
  <si>
    <r>
      <t>Reimbursement type</t>
    </r>
    <r>
      <rPr>
        <sz val="11"/>
        <rFont val="Arial"/>
        <family val="2"/>
      </rPr>
      <t xml:space="preserve">:   Partial or Final </t>
    </r>
  </si>
  <si>
    <r>
      <t>Expense Type</t>
    </r>
    <r>
      <rPr>
        <sz val="11"/>
        <rFont val="Arial"/>
        <family val="2"/>
      </rPr>
      <t>: Estimated (Est.) or Actual</t>
    </r>
  </si>
  <si>
    <r>
      <t>Type of Budget</t>
    </r>
    <r>
      <rPr>
        <sz val="11"/>
        <rFont val="Arial"/>
        <family val="2"/>
      </rPr>
      <t xml:space="preserve">: Original; Revised (if various line amounts changed but contract amount is unchanged); Amended (if contract amount </t>
    </r>
  </si>
  <si>
    <r>
      <t xml:space="preserve">changed);Revised and Amended (Rev. &amp; Amend.) (if </t>
    </r>
    <r>
      <rPr>
        <u/>
        <sz val="11"/>
        <rFont val="Arial"/>
        <family val="2"/>
      </rPr>
      <t>Both</t>
    </r>
    <r>
      <rPr>
        <sz val="11"/>
        <rFont val="Arial"/>
        <family val="2"/>
      </rPr>
      <t xml:space="preserve"> line amounts and contract amount changed)</t>
    </r>
  </si>
  <si>
    <r>
      <t xml:space="preserve">Variance: </t>
    </r>
    <r>
      <rPr>
        <sz val="11"/>
        <rFont val="Arial"/>
        <family val="2"/>
      </rPr>
      <t xml:space="preserve">In 2006, DHHS introduced a change in allowable cost policy under which County will not reimburse the costs of a line item, </t>
    </r>
  </si>
  <si>
    <r>
      <t xml:space="preserve">- Enter Agency/Program information on the </t>
    </r>
    <r>
      <rPr>
        <b/>
        <sz val="11"/>
        <rFont val="Arial"/>
        <family val="2"/>
      </rPr>
      <t>"Exp" tab</t>
    </r>
    <r>
      <rPr>
        <sz val="11"/>
        <rFont val="Arial"/>
        <family val="2"/>
      </rPr>
      <t xml:space="preserve"> which will populate the same data fields on the "Rev" and other tabs.</t>
    </r>
  </si>
  <si>
    <r>
      <t xml:space="preserve">Any </t>
    </r>
    <r>
      <rPr>
        <b/>
        <sz val="11"/>
        <rFont val="Arial"/>
        <family val="2"/>
      </rPr>
      <t>Prior Period Adjustments</t>
    </r>
    <r>
      <rPr>
        <sz val="11"/>
        <rFont val="Arial"/>
        <family val="2"/>
      </rPr>
      <t xml:space="preserve"> should be made in the current month.</t>
    </r>
  </si>
  <si>
    <t>Agency</t>
  </si>
  <si>
    <t>Month Ending</t>
  </si>
  <si>
    <t>Disability</t>
  </si>
  <si>
    <t>Certified By</t>
  </si>
  <si>
    <t>Agency Representative</t>
  </si>
  <si>
    <t>Program</t>
  </si>
  <si>
    <t>Contact</t>
  </si>
  <si>
    <t>Phone Number</t>
  </si>
  <si>
    <t>Account Number</t>
  </si>
  <si>
    <t>Revenue Description</t>
  </si>
  <si>
    <t>Year-To-Date Revenues</t>
  </si>
  <si>
    <t>CM4000</t>
  </si>
  <si>
    <t>Contributions &amp; Donations</t>
  </si>
  <si>
    <t>$</t>
  </si>
  <si>
    <t>Contributions to Building Fund</t>
  </si>
  <si>
    <t>*5100</t>
  </si>
  <si>
    <t>Government Purchase of Service</t>
  </si>
  <si>
    <t>CM6000</t>
  </si>
  <si>
    <t>Dues</t>
  </si>
  <si>
    <t>Program Service Fees-Other</t>
  </si>
  <si>
    <t>Program Service Fees-Insurance</t>
  </si>
  <si>
    <t>CM6300</t>
  </si>
  <si>
    <t>Intra Agency Sales of Supplies</t>
  </si>
  <si>
    <t>CM6400</t>
  </si>
  <si>
    <t>Revenue from Disposal of Assets</t>
  </si>
  <si>
    <t>Investment Revenue</t>
  </si>
  <si>
    <t>Gains &amp; Losses on Investments</t>
  </si>
  <si>
    <t>CM6900</t>
  </si>
  <si>
    <t>Miscellaneous Revenue</t>
  </si>
  <si>
    <t>*</t>
  </si>
  <si>
    <t>Other Than Above</t>
  </si>
  <si>
    <t>Total Revenue</t>
  </si>
  <si>
    <t xml:space="preserve"> </t>
  </si>
  <si>
    <t>Items must be explained on a separate page or the report will be returned and payment denied.</t>
  </si>
  <si>
    <t>Salaries</t>
  </si>
  <si>
    <t>Payroll Taxes</t>
  </si>
  <si>
    <t>*8000</t>
  </si>
  <si>
    <t>Professional Fees</t>
  </si>
  <si>
    <t>Supplies</t>
  </si>
  <si>
    <t>Telephone</t>
  </si>
  <si>
    <t>Postage &amp; Shipping</t>
  </si>
  <si>
    <t>Occupancy</t>
  </si>
  <si>
    <t>Printing &amp; Publications</t>
  </si>
  <si>
    <t>Employee Travel</t>
  </si>
  <si>
    <t>Conferences, Conventions, Meetings</t>
  </si>
  <si>
    <t>Specific Assistance to Individuals</t>
  </si>
  <si>
    <t>**8916</t>
  </si>
  <si>
    <t>Client Allowance</t>
  </si>
  <si>
    <t>Membership Dues</t>
  </si>
  <si>
    <t>Awards &amp; Grants</t>
  </si>
  <si>
    <t>Allocated Costs</t>
  </si>
  <si>
    <t>Client Transportation</t>
  </si>
  <si>
    <t>*9400</t>
  </si>
  <si>
    <t>Miscellaneous</t>
  </si>
  <si>
    <t>Depreciation/Amortization</t>
  </si>
  <si>
    <t>*9600</t>
  </si>
  <si>
    <t>Allocations to Agencies</t>
  </si>
  <si>
    <t>Total Net Expenses/Request</t>
  </si>
  <si>
    <t>**</t>
  </si>
  <si>
    <t>Applies only to DD group homes and family care homes.</t>
  </si>
  <si>
    <t>Expense Description</t>
  </si>
  <si>
    <t>Year-To-Date Expenses</t>
  </si>
  <si>
    <t>Approved  Budget</t>
  </si>
  <si>
    <t xml:space="preserve">       </t>
  </si>
  <si>
    <t>*8400</t>
  </si>
  <si>
    <t>Approved  Budget Units</t>
  </si>
  <si>
    <t>Year-To-Date Units</t>
  </si>
  <si>
    <t>EXPENSES</t>
  </si>
  <si>
    <t>CONTRACT</t>
  </si>
  <si>
    <t>Current Month Contract</t>
  </si>
  <si>
    <t>Year-To-Date Contract</t>
  </si>
  <si>
    <t>Approved  Contract</t>
  </si>
  <si>
    <t>Current Month Units Expenses</t>
  </si>
  <si>
    <t>Approved Unit Rate</t>
  </si>
  <si>
    <t>UNITS</t>
  </si>
  <si>
    <t xml:space="preserve"> (if applicable)</t>
  </si>
  <si>
    <t>FEBRUARY</t>
  </si>
  <si>
    <t>MARCH</t>
  </si>
  <si>
    <t>APRIL</t>
  </si>
  <si>
    <t>MAY</t>
  </si>
  <si>
    <t>JUNE</t>
  </si>
  <si>
    <t>JULY</t>
  </si>
  <si>
    <t>AUGUST</t>
  </si>
  <si>
    <t>SEPTEMBER</t>
  </si>
  <si>
    <t>OCTOBER</t>
  </si>
  <si>
    <t>NOVEMBER</t>
  </si>
  <si>
    <t>DECEMBER</t>
  </si>
  <si>
    <t>FINAL</t>
  </si>
  <si>
    <t>Number of Contract Months</t>
  </si>
  <si>
    <t>Email</t>
  </si>
  <si>
    <t xml:space="preserve">Profit if Authorized                         </t>
  </si>
  <si>
    <t xml:space="preserve"> %</t>
  </si>
  <si>
    <t>February Units</t>
  </si>
  <si>
    <t>March Units</t>
  </si>
  <si>
    <t>April Units</t>
  </si>
  <si>
    <t>June Units</t>
  </si>
  <si>
    <t>August Units</t>
  </si>
  <si>
    <t>September Units</t>
  </si>
  <si>
    <t>October Units</t>
  </si>
  <si>
    <t>November Units</t>
  </si>
  <si>
    <t>December Units</t>
  </si>
  <si>
    <t>Final Units</t>
  </si>
  <si>
    <t>January Units</t>
  </si>
  <si>
    <t>- DO NOT MAKE CHANGES TO MONTHS YOU HAVE ALREADY BILLED.</t>
  </si>
  <si>
    <t>INCREASES IN REVENUES AND EXPENSES SHOULD BE ENTERED AS POSITIVE NUMBERS.</t>
  </si>
  <si>
    <t>DECREASES IN REVENUES AND EXPENSES SHOULD BE ENTERED AS NEGATIVE NUMBERS.</t>
  </si>
  <si>
    <t>Printing Hints</t>
  </si>
  <si>
    <t>- to automatically unhide monthly detail to enter Revenue Billings click button in cell "B1" in the "Rev" tab.</t>
  </si>
  <si>
    <t>- to automatically hide monthly detail to print Revenue Billing Form click button in cell "B1" in the "Rev" tab.</t>
  </si>
  <si>
    <t>- to automatically hide monthly detail to print Expense Billing Form click button in cell "C1" in the "Exp" tab.</t>
  </si>
  <si>
    <t>- to automatically unhide monthly detail to enter Expense Billings click button in cell "B1" in the "Exp" tab.</t>
  </si>
  <si>
    <t>Troubleshooting</t>
  </si>
  <si>
    <t>Tools/Macros/Security and set to medium, you need to close this spreadsheet and reopen it after you make the change.</t>
  </si>
  <si>
    <t>If you open this spreadsheet and Excel has disabled the macros and you can not run the macros, on the formula bar click-</t>
  </si>
  <si>
    <t>DHHS Contract Revenue- Other Than Above</t>
  </si>
  <si>
    <t xml:space="preserve">Employee Benefits </t>
  </si>
  <si>
    <t>May    Units</t>
  </si>
  <si>
    <t>July    Units</t>
  </si>
  <si>
    <t>UR1</t>
  </si>
  <si>
    <t>UR2</t>
  </si>
  <si>
    <t>UR3</t>
  </si>
  <si>
    <t>UR4</t>
  </si>
  <si>
    <t>UR5</t>
  </si>
  <si>
    <t>UR6</t>
  </si>
  <si>
    <t>UR7</t>
  </si>
  <si>
    <t>UR8</t>
  </si>
  <si>
    <t>UR9</t>
  </si>
  <si>
    <t>UR10</t>
  </si>
  <si>
    <t>UR11</t>
  </si>
  <si>
    <t>UR12</t>
  </si>
  <si>
    <t>Medical &amp; Dental Fees</t>
  </si>
  <si>
    <t>Psychological Fees</t>
  </si>
  <si>
    <t>Legal Fees</t>
  </si>
  <si>
    <t>Rehabilitation &amp; Education Fees</t>
  </si>
  <si>
    <t>Development &amp; Public Relations Fees</t>
  </si>
  <si>
    <t>Brokerage, Commission, Collection Fee</t>
  </si>
  <si>
    <t>Employment Fees</t>
  </si>
  <si>
    <t>Audit Fees</t>
  </si>
  <si>
    <t>Electronic Data Processing Service Fee</t>
  </si>
  <si>
    <t>Other Contract Payments to Consultants</t>
  </si>
  <si>
    <t>Talent Fees</t>
  </si>
  <si>
    <t>Other Purchased Services</t>
  </si>
  <si>
    <t>Office Rent</t>
  </si>
  <si>
    <t>Other Bldg. &amp; Parking Lot Rent</t>
  </si>
  <si>
    <t>Bldg. &amp; Bldg. Eq. Ins. (Gen. &amp; Liability)</t>
  </si>
  <si>
    <t>Mortgage Interest</t>
  </si>
  <si>
    <t>Electricity</t>
  </si>
  <si>
    <t>Gas</t>
  </si>
  <si>
    <t>Heating Oil</t>
  </si>
  <si>
    <t>Water &amp; Sewer</t>
  </si>
  <si>
    <t>Janitorial/Maintenance/Repairs Purchased</t>
  </si>
  <si>
    <t>Real Estate Taxes</t>
  </si>
  <si>
    <t>Personal Property Taxes</t>
  </si>
  <si>
    <t>Licenses &amp; Permits-Occupancy Related</t>
  </si>
  <si>
    <t>Bldg. &amp; Grounds Maintenance Supplies</t>
  </si>
  <si>
    <t>Miscellaneous Occupancy Costs</t>
  </si>
  <si>
    <t>Amortization/Leasehold Improvements</t>
  </si>
  <si>
    <t>Depreciation - Buildings</t>
  </si>
  <si>
    <t>Employee Malpractice Insurance</t>
  </si>
  <si>
    <t>Employee Bonding Insurance</t>
  </si>
  <si>
    <t>9601-9690</t>
  </si>
  <si>
    <t>Allocations to Agencies,</t>
  </si>
  <si>
    <t>Payments to Affiliated Organizations</t>
  </si>
  <si>
    <t>Sr. #</t>
  </si>
  <si>
    <t>Amount</t>
  </si>
  <si>
    <t>Date of Purchase</t>
  </si>
  <si>
    <t>List of Equipments/Assets (over $500) purchased with county funds</t>
  </si>
  <si>
    <t>Other Than Above (please itemize)</t>
  </si>
  <si>
    <t>Purpose of Visit</t>
  </si>
  <si>
    <t>From</t>
  </si>
  <si>
    <t>To</t>
  </si>
  <si>
    <t>Other (Please itemize below)</t>
  </si>
  <si>
    <t xml:space="preserve">Item Description </t>
  </si>
  <si>
    <t>Cost</t>
  </si>
  <si>
    <t>Dates of Travel</t>
  </si>
  <si>
    <t>*7000</t>
  </si>
  <si>
    <t xml:space="preserve">Details of Employee Travel </t>
  </si>
  <si>
    <t>Owner/Executive/Officer Salaries</t>
  </si>
  <si>
    <t>Others salaries</t>
  </si>
  <si>
    <t>#</t>
  </si>
  <si>
    <t>Items must be explained on the separate TABS provided with this report or report will be returned and payment denied.</t>
  </si>
  <si>
    <t>Details of Units</t>
  </si>
  <si>
    <t>TOTAL</t>
  </si>
  <si>
    <t>UNITS*</t>
  </si>
  <si>
    <t>Total Non-DHHS Contract Revenue Brought Forward</t>
  </si>
  <si>
    <t>Phone #</t>
  </si>
  <si>
    <t>all items must be entered only on the separate TABs "Exp-Details" or "Units" or the report will be returned and payment denied.</t>
  </si>
  <si>
    <t>Approved / Weighted Average Unit Rate</t>
  </si>
  <si>
    <t xml:space="preserve">   Expenses for Reimbursement does not include EARLY payments:</t>
  </si>
  <si>
    <t>Total Expenses including Profit</t>
  </si>
  <si>
    <t>Total Expenses before profit</t>
  </si>
  <si>
    <r>
      <t>Total Non-</t>
    </r>
    <r>
      <rPr>
        <sz val="10"/>
        <color indexed="10"/>
        <rFont val="Times New Roman"/>
        <family val="1"/>
      </rPr>
      <t>DHHS</t>
    </r>
    <r>
      <rPr>
        <sz val="10"/>
        <rFont val="Times New Roman"/>
        <family val="1"/>
      </rPr>
      <t xml:space="preserve"> Contract Revenue </t>
    </r>
  </si>
  <si>
    <r>
      <t>DHHS Contract</t>
    </r>
    <r>
      <rPr>
        <sz val="10"/>
        <rFont val="Times New Roman"/>
        <family val="1"/>
      </rPr>
      <t xml:space="preserve"> Revenue</t>
    </r>
  </si>
  <si>
    <t>Weighted Average rate</t>
  </si>
  <si>
    <t>*7100</t>
  </si>
  <si>
    <t>*7200</t>
  </si>
  <si>
    <t>*8100</t>
  </si>
  <si>
    <t>*8200</t>
  </si>
  <si>
    <t>*8300</t>
  </si>
  <si>
    <t>#*8500</t>
  </si>
  <si>
    <t>*8600</t>
  </si>
  <si>
    <t>#*8700</t>
  </si>
  <si>
    <t>*8800</t>
  </si>
  <si>
    <t>*8900</t>
  </si>
  <si>
    <t>*9000</t>
  </si>
  <si>
    <t>*9100</t>
  </si>
  <si>
    <t>*9200</t>
  </si>
  <si>
    <t>*9300</t>
  </si>
  <si>
    <t>*9500</t>
  </si>
  <si>
    <t>Place visited           (City, State)</t>
  </si>
  <si>
    <t>All amounts should be rounded to the nearest whole dollar.</t>
  </si>
  <si>
    <t>Total Expenses</t>
  </si>
  <si>
    <t>Year-To-Date Units Earned</t>
  </si>
  <si>
    <t>JANUARY</t>
  </si>
  <si>
    <t>Unit Earned</t>
  </si>
  <si>
    <t>Division</t>
  </si>
  <si>
    <t>Current Month Units Earned</t>
  </si>
  <si>
    <t>Contributed by Associated Orgnizations</t>
  </si>
  <si>
    <t>Allocated by Federated Fund Raising Orgnization</t>
  </si>
  <si>
    <t>Name(s) of Care worker(s) /Employee (s) traveled</t>
  </si>
  <si>
    <t>Please do not enter "Text" in numerical fields or vise versa.</t>
  </si>
  <si>
    <t xml:space="preserve">Equipment Costs </t>
  </si>
  <si>
    <t>Equipment/Assets &gt;$500</t>
  </si>
  <si>
    <t>Manager's Salaries</t>
  </si>
  <si>
    <t xml:space="preserve">Total </t>
  </si>
  <si>
    <t>Difference</t>
  </si>
  <si>
    <r>
      <t>Total</t>
    </r>
    <r>
      <rPr>
        <b/>
        <sz val="8"/>
        <rFont val="Arial"/>
        <family val="2"/>
      </rPr>
      <t xml:space="preserve"> </t>
    </r>
    <r>
      <rPr>
        <sz val="8"/>
        <rFont val="Arial"/>
        <family val="2"/>
      </rPr>
      <t>(should equal Year to date amount on Account # 8709)</t>
    </r>
  </si>
  <si>
    <r>
      <t xml:space="preserve">Hotels, Meals &amp; Incidental Exp's </t>
    </r>
    <r>
      <rPr>
        <b/>
        <sz val="9"/>
        <rFont val="Times New Roman"/>
        <family val="1"/>
      </rPr>
      <t>(Fares etc)</t>
    </r>
  </si>
  <si>
    <t>If less than Twelve month put the start month</t>
  </si>
  <si>
    <t>Contract</t>
  </si>
  <si>
    <t>Ending Month</t>
  </si>
  <si>
    <t>Fax #</t>
  </si>
  <si>
    <t>Starting Month</t>
  </si>
  <si>
    <t xml:space="preserve">Reimbursement </t>
  </si>
  <si>
    <t>Partial</t>
  </si>
  <si>
    <t>Final</t>
  </si>
  <si>
    <t>YES</t>
  </si>
  <si>
    <t>NO</t>
  </si>
  <si>
    <t>Actual</t>
  </si>
  <si>
    <t>Est.</t>
  </si>
  <si>
    <t>final</t>
  </si>
  <si>
    <t>Reimbursement :</t>
  </si>
  <si>
    <t>Certified by</t>
  </si>
  <si>
    <t>Mileage/Gas reimbursement/Lease etc.</t>
  </si>
  <si>
    <t>Equipment/Asset &lt;$500 including rental</t>
  </si>
  <si>
    <t>Original</t>
  </si>
  <si>
    <t>Revised</t>
  </si>
  <si>
    <t>Amended</t>
  </si>
  <si>
    <t>Suggestion and Tips for Revenue and Expenses Report Submission:</t>
  </si>
  <si>
    <t>for reference</t>
  </si>
  <si>
    <t>(should equal your year to date amount on account #8557 "Exp Details")</t>
  </si>
  <si>
    <t>DROP Down menus:</t>
  </si>
  <si>
    <t>Variance</t>
  </si>
  <si>
    <t>Amounts are Estimated or Actual</t>
  </si>
  <si>
    <t>Rev.&amp; Amend..</t>
  </si>
  <si>
    <t>Please use the drop down menus to select from the following choices:</t>
  </si>
  <si>
    <t xml:space="preserve">these thresholds. Otherwise, the cell will calculate "OK" if the variance is within limits. This will provide an indication whether a </t>
  </si>
  <si>
    <t xml:space="preserve">revised budget needs to be submitted. </t>
  </si>
  <si>
    <t xml:space="preserve">Also select  the type of reimbursement, i.e. Final or Partial from the drop down menu. </t>
  </si>
  <si>
    <t>It will be a partial reimbursement every month except for the last invoice submitted under the contract.</t>
  </si>
  <si>
    <t>For every month, please also select whether the Expenses being claimed for each respective month are Actual or Estimated.</t>
  </si>
  <si>
    <t xml:space="preserve">In the event variance exceeds these thresholds, the Provider must file a revised Budget to get paid. To assist Providers in monitoring their  </t>
  </si>
  <si>
    <r>
      <t xml:space="preserve">if costs for that line item exceed the </t>
    </r>
    <r>
      <rPr>
        <u/>
        <sz val="11"/>
        <rFont val="Arial"/>
        <family val="2"/>
      </rPr>
      <t>Greater of</t>
    </r>
    <r>
      <rPr>
        <sz val="11"/>
        <rFont val="Arial"/>
        <family val="2"/>
      </rPr>
      <t xml:space="preserve"> 10% of the budgeted line expenses or 3% of the total budgeted contract expenses.</t>
    </r>
  </si>
  <si>
    <r>
      <t xml:space="preserve">budgets, a column has been added to the </t>
    </r>
    <r>
      <rPr>
        <b/>
        <sz val="11"/>
        <rFont val="Arial"/>
        <family val="2"/>
      </rPr>
      <t>"EXP" tab</t>
    </r>
    <r>
      <rPr>
        <sz val="11"/>
        <rFont val="Arial"/>
        <family val="2"/>
      </rPr>
      <t xml:space="preserve"> which will calculate the percentage of variance from budget if the variance exceeds </t>
    </r>
  </si>
  <si>
    <t>Amount Earned to date</t>
  </si>
  <si>
    <t>LEASING COSTS - COMPANY VEHICLES</t>
  </si>
  <si>
    <t>DEPRECIATION - AUTOMOTIVE EQUIPMENT</t>
  </si>
  <si>
    <r>
      <t>Division</t>
    </r>
    <r>
      <rPr>
        <sz val="11"/>
        <rFont val="Arial"/>
        <family val="2"/>
      </rPr>
      <t>:  BHD, DCSD, DSD, MSD and HD</t>
    </r>
  </si>
  <si>
    <t>Lower of  Prorated Contact, Net Expenses or POS  Units earned</t>
  </si>
  <si>
    <t>POS UNITS ONLY  (if applicable)</t>
  </si>
  <si>
    <t>POS UNITS REVENUE ONLY  (if applicable)</t>
  </si>
  <si>
    <t>Approved  Unit Rate</t>
  </si>
  <si>
    <t>YTD</t>
  </si>
  <si>
    <t>Expeneses</t>
  </si>
  <si>
    <t>Units Earned</t>
  </si>
  <si>
    <t>Annualized Under earning</t>
  </si>
  <si>
    <t>Net Expenses</t>
  </si>
  <si>
    <t>Lower of net Expenes or Cumulative 1/12th</t>
  </si>
  <si>
    <t>Lower of net Expenes or Cumulative 1/12th or Net Units earned</t>
  </si>
  <si>
    <t>Lower of net Expenes or Cumulative 1/12th or DHHS Units earned</t>
  </si>
  <si>
    <t>Units Billed</t>
  </si>
  <si>
    <t>100% paid on execution</t>
  </si>
  <si>
    <t>Special Conditions</t>
  </si>
  <si>
    <t>Method:</t>
  </si>
  <si>
    <t>Please enter only one Program per Attachment I of your Purchase of Service  Contract on this spreadsheet/ "Expense &amp; Revenue Report."  DO NOT combine Programs on this spreadsheet</t>
  </si>
  <si>
    <r>
      <t>Email to:</t>
    </r>
    <r>
      <rPr>
        <sz val="10"/>
        <color indexed="48"/>
        <rFont val="Times New Roman"/>
        <family val="1"/>
      </rPr>
      <t>dhhsaccounting@milwaukeecountywi.gov</t>
    </r>
  </si>
  <si>
    <t>Outcome  Number</t>
  </si>
  <si>
    <t>March 31</t>
  </si>
  <si>
    <t>June 30</t>
  </si>
  <si>
    <t>Sep 30</t>
  </si>
  <si>
    <t>Dec 31</t>
  </si>
  <si>
    <t>Enter Actual %</t>
  </si>
  <si>
    <t>Outcome Standard %</t>
  </si>
  <si>
    <t>Period Ending</t>
  </si>
  <si>
    <t xml:space="preserve"> June 30</t>
  </si>
  <si>
    <t>Enter % Achieved</t>
  </si>
  <si>
    <t>Reporting Interval</t>
  </si>
  <si>
    <t>Tool #</t>
  </si>
  <si>
    <t>Brief Outcome Description</t>
  </si>
  <si>
    <t>Enter 
Q or S or A</t>
  </si>
  <si>
    <r>
      <t xml:space="preserve">Method:  </t>
    </r>
    <r>
      <rPr>
        <sz val="11"/>
        <color theme="1"/>
        <rFont val="Arial"/>
        <family val="2"/>
      </rPr>
      <t>1 to 7 from Attachment I of your contract</t>
    </r>
  </si>
  <si>
    <r>
      <t>If you report UNITS</t>
    </r>
    <r>
      <rPr>
        <sz val="11"/>
        <rFont val="Arial"/>
        <family val="2"/>
      </rPr>
      <t xml:space="preserve">, please enter the rate and units on the  </t>
    </r>
    <r>
      <rPr>
        <b/>
        <sz val="11"/>
        <rFont val="Arial"/>
        <family val="2"/>
      </rPr>
      <t>"Units" TAB</t>
    </r>
    <r>
      <rPr>
        <sz val="11"/>
        <rFont val="Arial"/>
        <family val="2"/>
      </rPr>
      <t xml:space="preserve"> only. Please report POS Units in row U1 and other Programs or funding Sources Units on row U2 ONLY. If you have multiple services and multiple rates under one Program please let us know we will modify the units tab for you. For Programs with only one service &amp; unit rate, do not enter multiple rows for different funding sources.  </t>
    </r>
    <r>
      <rPr>
        <b/>
        <sz val="11"/>
        <rFont val="Arial"/>
        <family val="2"/>
      </rPr>
      <t>DO NOT</t>
    </r>
    <r>
      <rPr>
        <sz val="11"/>
        <rFont val="Arial"/>
        <family val="2"/>
      </rPr>
      <t xml:space="preserve"> enter any units on the "EXP" TAB.  It will be calculated on the "Units" TAB and automatically carried to the "Exp" TAB.</t>
    </r>
  </si>
  <si>
    <t>YTD Under- 
earning</t>
  </si>
  <si>
    <t>Base Contract</t>
  </si>
  <si>
    <t>Mar 31</t>
  </si>
  <si>
    <t>Performance Invoice submission dates</t>
  </si>
  <si>
    <r>
      <t xml:space="preserve">- Choose month from "Month Ending" drop down box on the </t>
    </r>
    <r>
      <rPr>
        <b/>
        <sz val="11"/>
        <rFont val="Arial"/>
        <family val="2"/>
      </rPr>
      <t>"Exp" tab</t>
    </r>
    <r>
      <rPr>
        <sz val="11"/>
        <rFont val="Arial"/>
        <family val="2"/>
      </rPr>
      <t>.</t>
    </r>
  </si>
  <si>
    <r>
      <t>Employee Travel</t>
    </r>
    <r>
      <rPr>
        <sz val="11"/>
        <rFont val="Arial"/>
        <family val="2"/>
      </rPr>
      <t xml:space="preserve">, Account # 8700, has been split into two rows on "Exp-Details" TAB, one row for Account # 8709 for expenses such as Hotel, Meals, Fares &amp; Related expenses. The detail for #8709 expenses must be entered as supplementary information on the </t>
    </r>
    <r>
      <rPr>
        <b/>
        <sz val="11"/>
        <rFont val="Arial"/>
        <family val="2"/>
      </rPr>
      <t>"TRAVEL" TAB</t>
    </r>
    <r>
      <rPr>
        <sz val="11"/>
        <rFont val="Arial"/>
        <family val="2"/>
      </rPr>
      <t xml:space="preserve"> which will calculate any difference. The other Account # 8702 is all other Employee Travel such as Mileage and gas reimbursement paid to employees for local travel in the Milwaukee Metro area or under an employee agreement.</t>
    </r>
  </si>
  <si>
    <r>
      <t>Equipment Costs</t>
    </r>
    <r>
      <rPr>
        <sz val="11"/>
        <rFont val="Arial"/>
        <family val="2"/>
      </rPr>
      <t xml:space="preserve"> for Account # 8500 includes all expensed Fixed Assets, (e.g., Fax Machine, Printer, Copier, Computers, Phone Systems, all Furniture, Fixtures, etc.) and has been split into two rows on </t>
    </r>
    <r>
      <rPr>
        <b/>
        <sz val="11"/>
        <rFont val="Arial"/>
        <family val="2"/>
      </rPr>
      <t>"Exp-Details" TAB</t>
    </r>
    <r>
      <rPr>
        <sz val="11"/>
        <rFont val="Arial"/>
        <family val="2"/>
      </rPr>
      <t xml:space="preserve">. Account # 8557 is for all equipment purchases of $500 or more per item.  The detail for #8557 expenses must be entered as supplementary information on the "EQUIPMENT" TAB which will calculate any difference. The other row is all other Equipment purchases of less than $500. </t>
    </r>
  </si>
  <si>
    <t>For reporting quarterly basis outcome you need to enter data into all cells of the Qtr Column.  Example for March 31 Quarter you need to fill cell H14, H15, H16 etc.
For reporting Semi Annual Outcomes you need to report the details only in June 30 and Dec 31 Columns against respective outcomes, and leave the Mar 31 (col H) and Sep 30 (Col J) Blank.
If you are reporting an outcome which has Annual reporting, you will report it only in Dec 31 column ( Col K) against respective outcome.</t>
  </si>
  <si>
    <r>
      <rPr>
        <b/>
        <sz val="11"/>
        <color rgb="FFFF0000"/>
        <rFont val="Arial"/>
        <family val="2"/>
      </rPr>
      <t>Performance Incentive Tab:</t>
    </r>
    <r>
      <rPr>
        <sz val="11"/>
        <color rgb="FFFF0000"/>
        <rFont val="Arial"/>
        <family val="2"/>
      </rPr>
      <t xml:space="preserve">  If your program has standard performance outcomes you need to fill and report them on performance Incentive Tab . Please pick the correct reporting period on the top. Then fill the  grey cells (cell H14 to K23) to  report the outcome achieved based on the Collection Tools used for respective outcomes.</t>
    </r>
  </si>
  <si>
    <t>Quarter/Semi Annual/Annual  ending Dec 31          Bill due in  January with Final Invoice usually last week of Jan</t>
  </si>
  <si>
    <t>Performance Payment</t>
  </si>
  <si>
    <t>Year-To-Date PP</t>
  </si>
  <si>
    <t>Approved Performance Payment (PP) Budget</t>
  </si>
  <si>
    <t>PP earned</t>
  </si>
  <si>
    <t>Total PP Earned</t>
  </si>
  <si>
    <r>
      <t xml:space="preserve">- </t>
    </r>
    <r>
      <rPr>
        <b/>
        <sz val="11"/>
        <color rgb="FFFF0000"/>
        <rFont val="Arial"/>
        <family val="2"/>
      </rPr>
      <t>Footnote</t>
    </r>
    <r>
      <rPr>
        <sz val="11"/>
        <color rgb="FFFF0000"/>
        <rFont val="Arial"/>
        <family val="2"/>
      </rPr>
      <t xml:space="preserve"> any Prior Period Adjustments on the current month's report on the "Exp-Details" Tab in Comment Box at bottom of page.</t>
    </r>
  </si>
  <si>
    <r>
      <t xml:space="preserve">- For </t>
    </r>
    <r>
      <rPr>
        <b/>
        <sz val="11"/>
        <color rgb="FFFF0000"/>
        <rFont val="Arial"/>
        <family val="2"/>
      </rPr>
      <t>Revenue</t>
    </r>
    <r>
      <rPr>
        <sz val="11"/>
        <color rgb="FFFF0000"/>
        <rFont val="Arial"/>
        <family val="2"/>
      </rPr>
      <t xml:space="preserve">, enter data on </t>
    </r>
    <r>
      <rPr>
        <b/>
        <sz val="11"/>
        <color rgb="FFFF0000"/>
        <rFont val="Arial"/>
        <family val="2"/>
      </rPr>
      <t>"Rev" Tab</t>
    </r>
    <r>
      <rPr>
        <sz val="11"/>
        <color rgb="FFFF0000"/>
        <rFont val="Arial"/>
        <family val="2"/>
      </rPr>
      <t xml:space="preserve"> </t>
    </r>
    <r>
      <rPr>
        <b/>
        <sz val="11"/>
        <color rgb="FFFF0000"/>
        <rFont val="Arial"/>
        <family val="2"/>
      </rPr>
      <t>ONLY</t>
    </r>
    <r>
      <rPr>
        <sz val="11"/>
        <color rgb="FFFF0000"/>
        <rFont val="Arial"/>
        <family val="2"/>
      </rPr>
      <t xml:space="preserve"> and it will automatically populate the respective fields on other forms.</t>
    </r>
  </si>
  <si>
    <r>
      <t xml:space="preserve">- For </t>
    </r>
    <r>
      <rPr>
        <b/>
        <sz val="11"/>
        <color rgb="FFFF0000"/>
        <rFont val="Arial"/>
        <family val="2"/>
      </rPr>
      <t>Monthly expenses</t>
    </r>
    <r>
      <rPr>
        <sz val="11"/>
        <color rgb="FFFF0000"/>
        <rFont val="Arial"/>
        <family val="2"/>
      </rPr>
      <t xml:space="preserve">, enter data on </t>
    </r>
    <r>
      <rPr>
        <b/>
        <sz val="11"/>
        <color rgb="FFFF0000"/>
        <rFont val="Arial"/>
        <family val="2"/>
      </rPr>
      <t>"Exp-Details" Tab</t>
    </r>
    <r>
      <rPr>
        <sz val="11"/>
        <color rgb="FFFF0000"/>
        <rFont val="Arial"/>
        <family val="2"/>
      </rPr>
      <t xml:space="preserve"> </t>
    </r>
    <r>
      <rPr>
        <b/>
        <sz val="11"/>
        <color rgb="FFFF0000"/>
        <rFont val="Arial"/>
        <family val="2"/>
      </rPr>
      <t xml:space="preserve">ONLY </t>
    </r>
    <r>
      <rPr>
        <sz val="11"/>
        <color rgb="FFFF0000"/>
        <rFont val="Arial"/>
        <family val="2"/>
      </rPr>
      <t xml:space="preserve">and it will </t>
    </r>
    <r>
      <rPr>
        <b/>
        <sz val="11"/>
        <color rgb="FFFF0000"/>
        <rFont val="Arial"/>
        <family val="2"/>
      </rPr>
      <t xml:space="preserve">automatically </t>
    </r>
    <r>
      <rPr>
        <sz val="11"/>
        <color rgb="FFFF0000"/>
        <rFont val="Arial"/>
        <family val="2"/>
      </rPr>
      <t>populate the "EXP" Tab fields.</t>
    </r>
  </si>
  <si>
    <t>Admin</t>
  </si>
  <si>
    <t>Direct Assistance</t>
  </si>
  <si>
    <t>BHS</t>
  </si>
  <si>
    <t>MS</t>
  </si>
  <si>
    <t>CYFS</t>
  </si>
  <si>
    <t>ADS</t>
  </si>
  <si>
    <t>HS</t>
  </si>
  <si>
    <t>YEAR</t>
  </si>
  <si>
    <t>Unit</t>
  </si>
  <si>
    <t>Quarter ending March 31          Bill due with April Invoice in  May   For 2023 it is May 12</t>
  </si>
  <si>
    <t>Quarter/Semi Annual  ending June 30          Bill due with July Invoice in  August   For 2023 it is August 11</t>
  </si>
  <si>
    <t>Quarter ending September 30          Bill due with October Invoice in  Nov   For 2023 it is Nov 15</t>
  </si>
  <si>
    <t>Quick tips to prepare invoice</t>
  </si>
  <si>
    <t>Enter data on grey cells only White cells are protected and will not allow entry</t>
  </si>
  <si>
    <t xml:space="preserve">A.  Tab " Exp"  </t>
  </si>
  <si>
    <t xml:space="preserve">enter data on demographic portions on top and budget area only </t>
  </si>
  <si>
    <t>pick the month u are reporting expenses for.</t>
  </si>
  <si>
    <t>Schedule I of the Contract will provide you with method and Program</t>
  </si>
  <si>
    <t>B. Tab "Exp-Details"</t>
  </si>
  <si>
    <t>Please enter monthly expenses in this tab</t>
  </si>
  <si>
    <t>If u have to report Units</t>
  </si>
  <si>
    <r>
      <t xml:space="preserve">Please email the report to </t>
    </r>
    <r>
      <rPr>
        <b/>
        <sz val="11"/>
        <rFont val="Arial"/>
        <family val="2"/>
      </rPr>
      <t>dhhsaccounting@milwaukeecountywi.gov.</t>
    </r>
    <r>
      <rPr>
        <sz val="11"/>
        <rFont val="Arial"/>
        <family val="2"/>
      </rPr>
      <t xml:space="preserve"> </t>
    </r>
    <r>
      <rPr>
        <b/>
        <sz val="11"/>
        <rFont val="Arial"/>
        <family val="2"/>
      </rPr>
      <t>The subject line should read</t>
    </r>
    <r>
      <rPr>
        <sz val="11"/>
        <rFont val="Arial"/>
        <family val="2"/>
      </rPr>
      <t>: Division, Agency, Program and Month example: BHS Agency name LLC CSP January 24. County billing reports  are due on or before the tenth (10th) working day of the month following the month of delivery of purchased services.</t>
    </r>
  </si>
  <si>
    <t>MILWAUKEE COUNTY DHHS Area Agency on Aging</t>
  </si>
  <si>
    <t>ADS003: Monthly Expenditure by Service Type</t>
  </si>
  <si>
    <r>
      <t>Agency:</t>
    </r>
    <r>
      <rPr>
        <sz val="9"/>
        <rFont val="Calibri"/>
        <family val="2"/>
      </rPr>
      <t xml:space="preserve">     </t>
    </r>
  </si>
  <si>
    <t>Program/ Service:</t>
  </si>
  <si>
    <t>Report Month:</t>
  </si>
  <si>
    <t>YTD Expenditures (DO NOT OVERWRITE)</t>
  </si>
  <si>
    <t>Individuals Served</t>
  </si>
  <si>
    <t>Units of Service</t>
  </si>
  <si>
    <t>Non Federal Match - Cash</t>
  </si>
  <si>
    <t>Non Federal Match - In-kind</t>
  </si>
  <si>
    <t>Other (local, State, Fed)</t>
  </si>
  <si>
    <t>Program Income</t>
  </si>
  <si>
    <t>Total Expenditures</t>
  </si>
  <si>
    <t>Service
Category</t>
  </si>
  <si>
    <t>Unit type for service</t>
  </si>
  <si>
    <t>AGCHR</t>
  </si>
  <si>
    <t>Hours</t>
  </si>
  <si>
    <t>AGHDM</t>
  </si>
  <si>
    <t>5.  Home Del Meals</t>
  </si>
  <si>
    <t>Meals</t>
  </si>
  <si>
    <t>AGECM</t>
  </si>
  <si>
    <t>AGCON</t>
  </si>
  <si>
    <t>8.  Congregate Meals</t>
  </si>
  <si>
    <t>AGATR</t>
  </si>
  <si>
    <t>One-Way Trip</t>
  </si>
  <si>
    <t>AGTRS</t>
  </si>
  <si>
    <t>AGLBA</t>
  </si>
  <si>
    <t>AGNED</t>
  </si>
  <si>
    <t>13. Nutrition Education</t>
  </si>
  <si>
    <t>Sessions</t>
  </si>
  <si>
    <t>AGEIA</t>
  </si>
  <si>
    <t>Contacts</t>
  </si>
  <si>
    <t>AGOTR</t>
  </si>
  <si>
    <t>Activities</t>
  </si>
  <si>
    <t>AGPIN</t>
  </si>
  <si>
    <t>AGCNS</t>
  </si>
  <si>
    <t>AGTRG</t>
  </si>
  <si>
    <t>AGHPR</t>
  </si>
  <si>
    <t>AGADT</t>
  </si>
  <si>
    <t>Occurences</t>
  </si>
  <si>
    <t>AGCSP</t>
  </si>
  <si>
    <t>AGFCR</t>
  </si>
  <si>
    <t>AGHRM</t>
  </si>
  <si>
    <t>AGRSC</t>
  </si>
  <si>
    <t>AGSOC</t>
  </si>
  <si>
    <t>Events</t>
  </si>
  <si>
    <t>AGSGR</t>
  </si>
  <si>
    <t>AGVST</t>
  </si>
  <si>
    <t>AGTEL</t>
  </si>
  <si>
    <t>AGITL</t>
  </si>
  <si>
    <t>Occurrences</t>
  </si>
  <si>
    <t>AGVOL</t>
  </si>
  <si>
    <t>Advocacy</t>
  </si>
  <si>
    <t>Total</t>
  </si>
  <si>
    <t>Expenditures</t>
  </si>
  <si>
    <t>County ARPA</t>
  </si>
  <si>
    <t>III-B</t>
  </si>
  <si>
    <t>HACM</t>
  </si>
  <si>
    <t xml:space="preserve">Cash </t>
  </si>
  <si>
    <t xml:space="preserve">In kind and </t>
  </si>
  <si>
    <t>Unit Type</t>
  </si>
  <si>
    <t>Year-To-Date Individuals Served</t>
  </si>
  <si>
    <t>Year-To-Date Units of Service</t>
  </si>
  <si>
    <t>OAA Title III C1</t>
  </si>
  <si>
    <t>OAA Title III C2</t>
  </si>
  <si>
    <t>OAA Title III E</t>
  </si>
  <si>
    <t>OAA ARPA Title III C1</t>
  </si>
  <si>
    <t>OAA APRA Title III C2</t>
  </si>
  <si>
    <t>OAA ARPA Title III E</t>
  </si>
  <si>
    <t>Basic County Allocation (BCA)</t>
  </si>
  <si>
    <t>85.21 Funds</t>
  </si>
  <si>
    <t>SCSP</t>
  </si>
  <si>
    <t xml:space="preserve"> Expenditures: Vendor to input data in unshaded area</t>
  </si>
  <si>
    <t>Enter data in Grey shaded area</t>
  </si>
  <si>
    <t>CSS</t>
  </si>
  <si>
    <t>Title  III  C1 &amp; C2</t>
  </si>
  <si>
    <t>Title III  B</t>
  </si>
  <si>
    <t>Title  III  E</t>
  </si>
  <si>
    <t>Caregive Case Management</t>
  </si>
  <si>
    <t>AGCCM</t>
  </si>
  <si>
    <t>OAA Title III B</t>
  </si>
  <si>
    <t>OAA ARPA Title III B</t>
  </si>
  <si>
    <t>Tittle  III C</t>
  </si>
  <si>
    <t>Title III B</t>
  </si>
  <si>
    <t>This will auto fill from Tabs jan…... Dec</t>
  </si>
  <si>
    <t>This sheet will auto fill from data entered on Tabs  Jan….... Dec</t>
  </si>
  <si>
    <t>D. Tab " Rev"</t>
  </si>
  <si>
    <t>E.  Tab "Units"</t>
  </si>
  <si>
    <t>C. Tab "Jan"  …...</t>
  </si>
  <si>
    <t>this tab is split into three part for various funding sources please enter data light grey cells   this form is same as</t>
  </si>
  <si>
    <t xml:space="preserve">old for 003 with similar date. This data will low to  Tab " Rev"  and "units". </t>
  </si>
  <si>
    <t xml:space="preserve"> If u have to report any revenue other than required under contract can be entered in grey cells white cells will auto fill from Tab "Jan….. Dec " </t>
  </si>
  <si>
    <t>In kind Match</t>
  </si>
  <si>
    <t>In Kind Match</t>
  </si>
  <si>
    <t>AFCSP funds</t>
  </si>
  <si>
    <t>Legal Action WI  Title III</t>
  </si>
  <si>
    <t>EBS County</t>
  </si>
  <si>
    <t>OCI</t>
  </si>
  <si>
    <t>SHIP</t>
  </si>
  <si>
    <t>EBS state</t>
  </si>
  <si>
    <t>MIPPA</t>
  </si>
  <si>
    <t>Legal /Ben. Assistance</t>
  </si>
  <si>
    <r>
      <t xml:space="preserve">Most agencies need to use step A , B C and D, After it is done email to </t>
    </r>
    <r>
      <rPr>
        <sz val="10"/>
        <color rgb="FFFF0000"/>
        <rFont val="Arial"/>
        <family val="2"/>
      </rPr>
      <t>DHHSaccounting@milwaukeecountywi.gov</t>
    </r>
  </si>
  <si>
    <t>This can be filled from   Form 3E1 of the Budget form if not filled by CSC</t>
  </si>
  <si>
    <t>Enter revenue Budget ( from Form 4E1 of Budget)  here.</t>
  </si>
  <si>
    <t>should be Zero</t>
  </si>
  <si>
    <r>
      <rPr>
        <b/>
        <sz val="10"/>
        <color rgb="FFFF0000"/>
        <rFont val="Times New Roman"/>
        <family val="1"/>
      </rPr>
      <t>In Kind Match</t>
    </r>
    <r>
      <rPr>
        <sz val="10"/>
        <color rgb="FFFF0000"/>
        <rFont val="Times New Roman"/>
        <family val="1"/>
      </rPr>
      <t xml:space="preserve"> not matching in tab ( Month) andTab (Exp Details)</t>
    </r>
  </si>
  <si>
    <t>Library Update and court costs</t>
  </si>
  <si>
    <t>Indirect Costs</t>
  </si>
  <si>
    <t>others</t>
  </si>
  <si>
    <t>rev</t>
  </si>
  <si>
    <t xml:space="preserve"> Expenditures: Vendor to input data in shaded area</t>
  </si>
  <si>
    <t>AFCSP</t>
  </si>
  <si>
    <t>85.21 FUNDS</t>
  </si>
  <si>
    <t>Chore</t>
  </si>
  <si>
    <t>Case Management</t>
  </si>
  <si>
    <t>Assisted Transpo.</t>
  </si>
  <si>
    <t>Transportation</t>
  </si>
  <si>
    <t>Info. &amp; Assistance</t>
  </si>
  <si>
    <t>Outreach</t>
  </si>
  <si>
    <t>Public Information</t>
  </si>
  <si>
    <t>Counseling</t>
  </si>
  <si>
    <t>Training</t>
  </si>
  <si>
    <t>Health Promotion - Evidence Based</t>
  </si>
  <si>
    <t>Health Promotion - Non-Evidence-Based</t>
  </si>
  <si>
    <t>Assistive Devices/Technology</t>
  </si>
  <si>
    <t>Consumable Supplies</t>
  </si>
  <si>
    <t xml:space="preserve"> Forms Correspondence</t>
  </si>
  <si>
    <t>Home Repair and Modifications</t>
  </si>
  <si>
    <t>Recreation/ Socialization</t>
  </si>
  <si>
    <t>Social Events</t>
  </si>
  <si>
    <t>Support Groups</t>
  </si>
  <si>
    <t>Visiting</t>
  </si>
  <si>
    <t>Telephoning</t>
  </si>
  <si>
    <t>Interpreting/Translating</t>
  </si>
  <si>
    <t xml:space="preserve">Volunteer time- </t>
  </si>
  <si>
    <t>Home Del Meals</t>
  </si>
  <si>
    <t>Congregate Meals</t>
  </si>
  <si>
    <t>Nutrition Education</t>
  </si>
  <si>
    <t>Legal/Ben. Assist.</t>
  </si>
  <si>
    <t>Tax Levy</t>
  </si>
  <si>
    <t>Over or (Under) Annualized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</si>
</sst>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4" formatCode="_(&quot;$&quot;* #,##0.00_);_(&quot;$&quot;* \(#,##0.00\);_(&quot;$&quot;* &quot;-&quot;??_);_(@_)"/>
    <numFmt numFmtId="43" formatCode="_(* #,##0.00_);_(* \(#,##0.00\);_(* &quot;-&quot;??_);_(@_)"/>
    <numFmt numFmtId="164" formatCode="_(* #,##0_);_(* \(#,##0\);_(* &quot;-&quot;??_);_(@_)"/>
    <numFmt numFmtId="165" formatCode="mmmm\-yy"/>
    <numFmt numFmtId="166" formatCode="[&lt;=9999999]###\-####;\(###\)\ ###\-####"/>
    <numFmt numFmtId="167" formatCode="m/d/yy"/>
    <numFmt numFmtId="168" formatCode="_(* #,##0.0_);_(* \(#,##0.0\);_(* &quot;-&quot;?_);_(@_)"/>
    <numFmt numFmtId="169" formatCode="&quot;$&quot;#,##0.00"/>
  </numFmts>
  <fonts count="1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18"/>
      <name val="Times New Roman"/>
      <family val="1"/>
    </font>
    <font>
      <sz val="10"/>
      <name val="Times New Roman"/>
      <family val="1"/>
    </font>
    <font>
      <b/>
      <sz val="10"/>
      <name val="Times New Roman"/>
      <family val="1"/>
    </font>
    <font>
      <sz val="12"/>
      <name val="Times New Roman"/>
      <family val="1"/>
    </font>
    <font>
      <sz val="12"/>
      <color indexed="10"/>
      <name val="Times New Roman"/>
      <family val="1"/>
    </font>
    <font>
      <sz val="8"/>
      <color indexed="81"/>
      <name val="Tahoma"/>
      <family val="2"/>
    </font>
    <font>
      <b/>
      <sz val="8"/>
      <color indexed="81"/>
      <name val="Tahoma"/>
      <family val="2"/>
    </font>
    <font>
      <b/>
      <sz val="10"/>
      <color indexed="16"/>
      <name val="Times New Roman"/>
      <family val="1"/>
    </font>
    <font>
      <i/>
      <sz val="12"/>
      <color indexed="12"/>
      <name val="Times New Roman"/>
      <family val="1"/>
    </font>
    <font>
      <b/>
      <sz val="12"/>
      <color indexed="60"/>
      <name val="Times New Roman"/>
      <family val="1"/>
    </font>
    <font>
      <sz val="8"/>
      <name val="Times New Roman"/>
      <family val="1"/>
    </font>
    <font>
      <u/>
      <sz val="10"/>
      <color indexed="12"/>
      <name val="Arial"/>
      <family val="2"/>
    </font>
    <font>
      <sz val="6"/>
      <name val="Times New Roman"/>
      <family val="1"/>
    </font>
    <font>
      <sz val="10"/>
      <color indexed="9"/>
      <name val="Times New Roman"/>
      <family val="1"/>
    </font>
    <font>
      <b/>
      <sz val="12"/>
      <name val="Times New Roman"/>
      <family val="1"/>
    </font>
    <font>
      <sz val="12"/>
      <color indexed="9"/>
      <name val="Times New Roman"/>
      <family val="1"/>
    </font>
    <font>
      <sz val="9"/>
      <name val="Arial"/>
      <family val="2"/>
    </font>
    <font>
      <sz val="10"/>
      <name val="Geneva"/>
    </font>
    <font>
      <sz val="12"/>
      <color indexed="61"/>
      <name val="Times New Roman"/>
      <family val="1"/>
    </font>
    <font>
      <b/>
      <sz val="10"/>
      <name val="Arial"/>
      <family val="2"/>
    </font>
    <font>
      <b/>
      <u/>
      <sz val="10"/>
      <name val="Arial"/>
      <family val="2"/>
    </font>
    <font>
      <b/>
      <u/>
      <sz val="12"/>
      <color indexed="60"/>
      <name val="Times New Roman"/>
      <family val="1"/>
    </font>
    <font>
      <b/>
      <sz val="8"/>
      <name val="Arial"/>
      <family val="2"/>
    </font>
    <font>
      <sz val="8"/>
      <name val="Arial"/>
      <family val="2"/>
    </font>
    <font>
      <b/>
      <u/>
      <sz val="10"/>
      <name val="Times New Roman"/>
      <family val="1"/>
    </font>
    <font>
      <sz val="9"/>
      <name val="Times New Roman"/>
      <family val="1"/>
    </font>
    <font>
      <b/>
      <sz val="8"/>
      <color indexed="16"/>
      <name val="Times New Roman"/>
      <family val="1"/>
    </font>
    <font>
      <b/>
      <i/>
      <sz val="12"/>
      <color indexed="12"/>
      <name val="Times New Roman"/>
      <family val="1"/>
    </font>
    <font>
      <b/>
      <sz val="9"/>
      <color indexed="16"/>
      <name val="Times New Roman"/>
      <family val="1"/>
    </font>
    <font>
      <sz val="10"/>
      <color indexed="10"/>
      <name val="Times New Roman"/>
      <family val="1"/>
    </font>
    <font>
      <sz val="10"/>
      <color indexed="48"/>
      <name val="Times New Roman"/>
      <family val="1"/>
    </font>
    <font>
      <b/>
      <sz val="9"/>
      <color indexed="18"/>
      <name val="Times New Roman"/>
      <family val="1"/>
    </font>
    <font>
      <b/>
      <u/>
      <sz val="11"/>
      <color indexed="16"/>
      <name val="Times New Roman"/>
      <family val="1"/>
    </font>
    <font>
      <sz val="10"/>
      <color indexed="16"/>
      <name val="Times New Roman"/>
      <family val="1"/>
    </font>
    <font>
      <sz val="10"/>
      <name val="Arial"/>
      <family val="2"/>
    </font>
    <font>
      <b/>
      <sz val="9"/>
      <name val="Times New Roman"/>
      <family val="1"/>
    </font>
    <font>
      <b/>
      <sz val="10"/>
      <color indexed="61"/>
      <name val="Times New Roman"/>
      <family val="1"/>
    </font>
    <font>
      <sz val="10"/>
      <color indexed="61"/>
      <name val="Arial"/>
      <family val="2"/>
    </font>
    <font>
      <b/>
      <sz val="8"/>
      <name val="Times New Roman"/>
      <family val="1"/>
    </font>
    <font>
      <b/>
      <sz val="7"/>
      <name val="Times New Roman"/>
      <family val="1"/>
    </font>
    <font>
      <b/>
      <sz val="11"/>
      <name val="Arial"/>
      <family val="2"/>
    </font>
    <font>
      <sz val="11"/>
      <name val="Arial"/>
      <family val="2"/>
    </font>
    <font>
      <b/>
      <sz val="11"/>
      <color indexed="10"/>
      <name val="Arial"/>
      <family val="2"/>
    </font>
    <font>
      <sz val="11"/>
      <color indexed="10"/>
      <name val="Arial"/>
      <family val="2"/>
    </font>
    <font>
      <u/>
      <sz val="11"/>
      <name val="Arial"/>
      <family val="2"/>
    </font>
    <font>
      <sz val="9"/>
      <color indexed="81"/>
      <name val="Tahoma"/>
      <family val="2"/>
    </font>
    <font>
      <b/>
      <sz val="9"/>
      <color indexed="81"/>
      <name val="Tahoma"/>
      <family val="2"/>
    </font>
    <font>
      <b/>
      <sz val="10"/>
      <color indexed="60"/>
      <name val="Times New Roman"/>
      <family val="1"/>
    </font>
    <font>
      <b/>
      <sz val="9"/>
      <color indexed="60"/>
      <name val="Times New Roman"/>
      <family val="1"/>
    </font>
    <font>
      <sz val="9"/>
      <color rgb="FFFF0000"/>
      <name val="Times New Roman"/>
      <family val="1"/>
    </font>
    <font>
      <b/>
      <sz val="11"/>
      <color rgb="FFFF0000"/>
      <name val="Arial"/>
      <family val="2"/>
    </font>
    <font>
      <b/>
      <sz val="14"/>
      <color rgb="FFFF0000"/>
      <name val="Times New Roman"/>
      <family val="1"/>
    </font>
    <font>
      <b/>
      <sz val="12"/>
      <color rgb="FF00B050"/>
      <name val="Times New Roman"/>
      <family val="1"/>
    </font>
    <font>
      <b/>
      <sz val="10"/>
      <color theme="6" tint="-0.499984740745262"/>
      <name val="Times New Roman"/>
      <family val="1"/>
    </font>
    <font>
      <b/>
      <sz val="12"/>
      <color theme="4" tint="-0.499984740745262"/>
      <name val="Times New Roman"/>
      <family val="1"/>
    </font>
    <font>
      <sz val="11"/>
      <color rgb="FFFF0000"/>
      <name val="Arial"/>
      <family val="2"/>
    </font>
    <font>
      <b/>
      <sz val="11"/>
      <color theme="1"/>
      <name val="Arial"/>
      <family val="2"/>
    </font>
    <font>
      <sz val="11"/>
      <color theme="1"/>
      <name val="Arial"/>
      <family val="2"/>
    </font>
    <font>
      <sz val="8"/>
      <name val="Arial"/>
      <family val="2"/>
    </font>
    <font>
      <b/>
      <sz val="10"/>
      <color rgb="FFFF0000"/>
      <name val="Times New Roman"/>
      <family val="1"/>
    </font>
    <font>
      <b/>
      <sz val="10"/>
      <color rgb="FFFF0000"/>
      <name val="Arial"/>
      <family val="2"/>
    </font>
    <font>
      <b/>
      <sz val="12"/>
      <color rgb="FFFF0000"/>
      <name val="Times New Roman"/>
      <family val="1"/>
    </font>
    <font>
      <b/>
      <sz val="12"/>
      <name val="Arial"/>
      <family val="2"/>
    </font>
    <font>
      <sz val="10"/>
      <color rgb="FFFF0000"/>
      <name val="Arial"/>
      <family val="2"/>
    </font>
    <font>
      <b/>
      <sz val="10"/>
      <color rgb="FF00B050"/>
      <name val="Arial"/>
      <family val="2"/>
    </font>
    <font>
      <b/>
      <sz val="11"/>
      <color theme="1"/>
      <name val="Calibri"/>
      <family val="2"/>
      <scheme val="minor"/>
    </font>
    <font>
      <b/>
      <sz val="12"/>
      <name val="Calibri"/>
      <family val="2"/>
      <scheme val="minor"/>
    </font>
    <font>
      <sz val="10"/>
      <color indexed="8"/>
      <name val="Arial"/>
      <family val="2"/>
    </font>
    <font>
      <i/>
      <sz val="9"/>
      <name val="Calibri"/>
      <family val="2"/>
      <scheme val="minor"/>
    </font>
    <font>
      <sz val="9"/>
      <name val="Calibri"/>
      <family val="2"/>
    </font>
    <font>
      <b/>
      <i/>
      <sz val="11"/>
      <color theme="1"/>
      <name val="Calibri"/>
      <family val="2"/>
      <scheme val="minor"/>
    </font>
    <font>
      <i/>
      <sz val="11"/>
      <color theme="1"/>
      <name val="Calibri"/>
      <family val="2"/>
      <scheme val="minor"/>
    </font>
    <font>
      <sz val="10"/>
      <color theme="1"/>
      <name val="Calibri"/>
      <family val="2"/>
      <scheme val="minor"/>
    </font>
    <font>
      <sz val="10"/>
      <name val="Calibri"/>
      <family val="2"/>
      <scheme val="minor"/>
    </font>
    <font>
      <sz val="10"/>
      <color indexed="8"/>
      <name val="Calibri"/>
      <family val="2"/>
      <scheme val="minor"/>
    </font>
    <font>
      <sz val="9"/>
      <color indexed="8"/>
      <name val="Calibri"/>
      <family val="2"/>
      <scheme val="minor"/>
    </font>
    <font>
      <sz val="10"/>
      <color rgb="FFFF0000"/>
      <name val="Times New Roman"/>
      <family val="1"/>
    </font>
    <font>
      <sz val="9"/>
      <color indexed="16"/>
      <name val="Times New Roman"/>
      <family val="1"/>
    </font>
    <font>
      <sz val="9"/>
      <color rgb="FF242424"/>
      <name val="Segoe UI"/>
      <family val="2"/>
    </font>
    <font>
      <b/>
      <sz val="12"/>
      <color theme="1"/>
      <name val="Calibri"/>
      <family val="2"/>
      <scheme val="minor"/>
    </font>
    <font>
      <b/>
      <sz val="9"/>
      <color rgb="FFFF0000"/>
      <name val="Segoe UI"/>
      <family val="2"/>
    </font>
    <font>
      <b/>
      <sz val="12"/>
      <color rgb="FFFF0000"/>
      <name val="Calibri"/>
      <family val="2"/>
      <scheme val="minor"/>
    </font>
    <font>
      <b/>
      <u/>
      <sz val="10"/>
      <color rgb="FFFF0000"/>
      <name val="Arial"/>
      <family val="2"/>
    </font>
    <font>
      <sz val="9"/>
      <color theme="1"/>
      <name val="Calibri"/>
      <family val="2"/>
      <scheme val="minor"/>
    </font>
    <font>
      <sz val="9"/>
      <name val="Calibri"/>
      <family val="2"/>
      <scheme val="minor"/>
    </font>
    <font>
      <i/>
      <sz val="9"/>
      <color theme="1"/>
      <name val="Calibri"/>
      <family val="2"/>
      <scheme val="minor"/>
    </font>
    <font>
      <b/>
      <sz val="9"/>
      <color theme="1"/>
      <name val="Calibri"/>
      <family val="2"/>
      <scheme val="minor"/>
    </font>
    <font>
      <sz val="9"/>
      <color indexed="81"/>
      <name val="Tahoma"/>
    </font>
    <font>
      <b/>
      <sz val="9"/>
      <color indexed="81"/>
      <name val="Tahoma"/>
    </font>
    <font>
      <sz val="9"/>
      <color theme="2" tint="-0.749992370372631"/>
      <name val="Calibri"/>
      <family val="2"/>
      <scheme val="minor"/>
    </font>
    <font>
      <sz val="10"/>
      <color theme="2" tint="-0.749992370372631"/>
      <name val="Calibri"/>
      <family val="2"/>
      <scheme val="minor"/>
    </font>
    <font>
      <sz val="9"/>
      <color theme="0"/>
      <name val="Calibri"/>
      <family val="2"/>
      <scheme val="minor"/>
    </font>
    <font>
      <sz val="10"/>
      <color theme="0"/>
      <name val="Calibri"/>
      <family val="2"/>
      <scheme val="minor"/>
    </font>
  </fonts>
  <fills count="26">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rgb="FFFFFF0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249977111117893"/>
        <bgColor indexed="64"/>
      </patternFill>
    </fill>
  </fills>
  <borders count="50">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s>
  <cellStyleXfs count="9">
    <xf numFmtId="0" fontId="0" fillId="0" borderId="0"/>
    <xf numFmtId="43" fontId="6" fillId="0" borderId="0" applyFont="0" applyFill="0" applyBorder="0" applyAlignment="0" applyProtection="0"/>
    <xf numFmtId="44" fontId="6" fillId="0" borderId="0" applyFont="0" applyFill="0" applyBorder="0" applyAlignment="0" applyProtection="0"/>
    <xf numFmtId="0" fontId="18" fillId="0" borderId="0" applyNumberFormat="0" applyFill="0" applyBorder="0" applyAlignment="0" applyProtection="0">
      <alignment vertical="top"/>
      <protection locked="0"/>
    </xf>
    <xf numFmtId="0" fontId="24" fillId="0" borderId="0"/>
    <xf numFmtId="9" fontId="6" fillId="0" borderId="0" applyFont="0" applyFill="0" applyBorder="0" applyAlignment="0" applyProtection="0"/>
    <xf numFmtId="0" fontId="5" fillId="0" borderId="0"/>
    <xf numFmtId="0" fontId="74" fillId="0" borderId="0">
      <alignment vertical="top"/>
    </xf>
    <xf numFmtId="43" fontId="5" fillId="0" borderId="0" applyFont="0" applyFill="0" applyBorder="0" applyAlignment="0" applyProtection="0"/>
  </cellStyleXfs>
  <cellXfs count="657">
    <xf numFmtId="0" fontId="0" fillId="0" borderId="0" xfId="0"/>
    <xf numFmtId="164" fontId="10" fillId="2" borderId="1" xfId="1" applyNumberFormat="1" applyFont="1" applyFill="1" applyBorder="1" applyProtection="1">
      <protection locked="0"/>
    </xf>
    <xf numFmtId="0" fontId="10" fillId="2" borderId="2" xfId="0" applyFont="1" applyFill="1" applyBorder="1" applyProtection="1">
      <protection locked="0"/>
    </xf>
    <xf numFmtId="164" fontId="10" fillId="2" borderId="2" xfId="1" applyNumberFormat="1" applyFont="1" applyFill="1" applyBorder="1" applyProtection="1">
      <protection locked="0"/>
    </xf>
    <xf numFmtId="164" fontId="10" fillId="2" borderId="1" xfId="1" applyNumberFormat="1" applyFont="1" applyFill="1" applyBorder="1" applyAlignment="1" applyProtection="1">
      <alignment wrapText="1"/>
      <protection locked="0"/>
    </xf>
    <xf numFmtId="164" fontId="8" fillId="0" borderId="1" xfId="1" applyNumberFormat="1" applyFont="1" applyFill="1" applyBorder="1" applyProtection="1"/>
    <xf numFmtId="164" fontId="8" fillId="0" borderId="3" xfId="1" applyNumberFormat="1" applyFont="1" applyFill="1" applyBorder="1" applyProtection="1"/>
    <xf numFmtId="164" fontId="8" fillId="0" borderId="3" xfId="1" applyNumberFormat="1" applyFont="1" applyBorder="1" applyProtection="1"/>
    <xf numFmtId="41" fontId="10" fillId="2" borderId="1" xfId="1" applyNumberFormat="1" applyFont="1" applyFill="1" applyBorder="1" applyProtection="1">
      <protection locked="0"/>
    </xf>
    <xf numFmtId="41" fontId="10" fillId="2" borderId="2" xfId="1" applyNumberFormat="1" applyFont="1" applyFill="1" applyBorder="1" applyProtection="1">
      <protection locked="0"/>
    </xf>
    <xf numFmtId="167" fontId="10" fillId="2" borderId="1" xfId="1" applyNumberFormat="1" applyFont="1" applyFill="1" applyBorder="1" applyProtection="1">
      <protection locked="0"/>
    </xf>
    <xf numFmtId="164" fontId="8" fillId="0" borderId="0" xfId="1" applyNumberFormat="1" applyFont="1" applyFill="1" applyBorder="1" applyProtection="1"/>
    <xf numFmtId="43" fontId="8" fillId="0" borderId="3" xfId="1" applyFont="1" applyFill="1" applyBorder="1" applyProtection="1"/>
    <xf numFmtId="2" fontId="8" fillId="0" borderId="3" xfId="1" applyNumberFormat="1" applyFont="1" applyFill="1" applyBorder="1" applyProtection="1"/>
    <xf numFmtId="0" fontId="8" fillId="0" borderId="0" xfId="0" applyFont="1"/>
    <xf numFmtId="0" fontId="9" fillId="0" borderId="0" xfId="0" applyFont="1"/>
    <xf numFmtId="0" fontId="10" fillId="0" borderId="0" xfId="0" applyFont="1" applyAlignment="1">
      <alignment horizontal="left" indent="1"/>
    </xf>
    <xf numFmtId="0" fontId="9" fillId="0" borderId="0" xfId="0" applyFont="1" applyAlignment="1">
      <alignment horizontal="left" indent="1"/>
    </xf>
    <xf numFmtId="0" fontId="10" fillId="0" borderId="0" xfId="0" applyFont="1"/>
    <xf numFmtId="165" fontId="10" fillId="0" borderId="0" xfId="0" applyNumberFormat="1" applyFont="1" applyAlignment="1">
      <alignment horizontal="center"/>
    </xf>
    <xf numFmtId="0" fontId="21" fillId="0" borderId="0" xfId="0" applyFont="1"/>
    <xf numFmtId="0" fontId="10" fillId="0" borderId="0" xfId="0" applyFont="1" applyAlignment="1">
      <alignment horizontal="left"/>
    </xf>
    <xf numFmtId="0" fontId="9" fillId="0" borderId="0" xfId="0" applyFont="1" applyAlignment="1">
      <alignment horizontal="center"/>
    </xf>
    <xf numFmtId="0" fontId="18" fillId="0" borderId="0" xfId="3" applyFill="1" applyBorder="1" applyAlignment="1" applyProtection="1">
      <alignment horizontal="left"/>
    </xf>
    <xf numFmtId="0" fontId="9" fillId="0" borderId="0" xfId="0" applyFont="1" applyAlignment="1">
      <alignment horizontal="left"/>
    </xf>
    <xf numFmtId="0" fontId="34" fillId="0" borderId="0" xfId="0" applyFont="1"/>
    <xf numFmtId="0" fontId="33" fillId="0" borderId="3" xfId="0" applyFont="1" applyBorder="1" applyAlignment="1">
      <alignment horizontal="center" wrapText="1"/>
    </xf>
    <xf numFmtId="0" fontId="16" fillId="0" borderId="4" xfId="0" applyFont="1" applyBorder="1" applyAlignment="1">
      <alignment horizontal="center"/>
    </xf>
    <xf numFmtId="0" fontId="16" fillId="0" borderId="2" xfId="0" applyFont="1" applyBorder="1" applyAlignment="1">
      <alignment horizontal="center"/>
    </xf>
    <xf numFmtId="0" fontId="16" fillId="0" borderId="1" xfId="0" applyFont="1" applyBorder="1" applyAlignment="1">
      <alignment horizontal="center"/>
    </xf>
    <xf numFmtId="0" fontId="10" fillId="0" borderId="1" xfId="0" applyFont="1" applyBorder="1"/>
    <xf numFmtId="0" fontId="14" fillId="0" borderId="3" xfId="0" applyFont="1" applyBorder="1" applyAlignment="1">
      <alignment horizontal="center" wrapText="1"/>
    </xf>
    <xf numFmtId="0" fontId="8" fillId="0" borderId="4" xfId="0" applyFont="1" applyBorder="1"/>
    <xf numFmtId="0" fontId="10" fillId="0" borderId="4" xfId="0" applyFont="1" applyBorder="1"/>
    <xf numFmtId="0" fontId="8" fillId="0" borderId="2" xfId="0" applyFont="1" applyBorder="1"/>
    <xf numFmtId="0" fontId="10" fillId="0" borderId="2" xfId="0" applyFont="1" applyBorder="1"/>
    <xf numFmtId="0" fontId="8" fillId="0" borderId="3" xfId="0" applyFont="1" applyBorder="1" applyAlignment="1">
      <alignment horizontal="left"/>
    </xf>
    <xf numFmtId="0" fontId="8" fillId="0" borderId="4" xfId="0" applyFont="1" applyBorder="1" applyAlignment="1">
      <alignment horizontal="right"/>
    </xf>
    <xf numFmtId="0" fontId="8" fillId="0" borderId="3" xfId="0" applyFont="1" applyBorder="1" applyAlignment="1">
      <alignment horizontal="right"/>
    </xf>
    <xf numFmtId="0" fontId="8" fillId="0" borderId="3" xfId="0" applyFont="1" applyBorder="1"/>
    <xf numFmtId="0" fontId="32" fillId="0" borderId="4" xfId="0" applyFont="1" applyBorder="1"/>
    <xf numFmtId="0" fontId="8" fillId="0" borderId="0" xfId="0" applyFont="1" applyAlignment="1">
      <alignment horizontal="right"/>
    </xf>
    <xf numFmtId="0" fontId="32" fillId="0" borderId="0" xfId="0" applyFont="1"/>
    <xf numFmtId="0" fontId="10" fillId="0" borderId="0" xfId="0" applyFont="1" applyAlignment="1">
      <alignment horizontal="right"/>
    </xf>
    <xf numFmtId="164" fontId="10" fillId="0" borderId="0" xfId="1" applyNumberFormat="1" applyFont="1" applyBorder="1" applyProtection="1"/>
    <xf numFmtId="0" fontId="15" fillId="0" borderId="0" xfId="0" applyFont="1"/>
    <xf numFmtId="0" fontId="15" fillId="0" borderId="0" xfId="0" applyFont="1" applyAlignment="1">
      <alignment horizontal="right"/>
    </xf>
    <xf numFmtId="0" fontId="14" fillId="0" borderId="0" xfId="0" applyFont="1" applyAlignment="1">
      <alignment horizontal="center" wrapText="1"/>
    </xf>
    <xf numFmtId="164" fontId="8" fillId="0" borderId="0" xfId="1" applyNumberFormat="1" applyFont="1" applyBorder="1" applyProtection="1"/>
    <xf numFmtId="41" fontId="8" fillId="0" borderId="3" xfId="1" applyNumberFormat="1" applyFont="1" applyBorder="1" applyProtection="1"/>
    <xf numFmtId="41" fontId="8" fillId="0" borderId="0" xfId="1" applyNumberFormat="1" applyFont="1" applyBorder="1" applyProtection="1"/>
    <xf numFmtId="164" fontId="8" fillId="2" borderId="0" xfId="1" applyNumberFormat="1" applyFont="1" applyFill="1" applyBorder="1" applyProtection="1"/>
    <xf numFmtId="0" fontId="17" fillId="0" borderId="0" xfId="0" applyFont="1"/>
    <xf numFmtId="0" fontId="19" fillId="0" borderId="0" xfId="0" applyFont="1"/>
    <xf numFmtId="0" fontId="35" fillId="0" borderId="3" xfId="0" applyFont="1" applyBorder="1" applyAlignment="1">
      <alignment horizontal="center" wrapText="1"/>
    </xf>
    <xf numFmtId="43" fontId="8" fillId="0" borderId="3" xfId="1" applyFont="1" applyBorder="1" applyProtection="1"/>
    <xf numFmtId="43" fontId="8" fillId="0" borderId="3" xfId="2" applyNumberFormat="1" applyFont="1" applyFill="1" applyBorder="1" applyProtection="1"/>
    <xf numFmtId="0" fontId="9" fillId="0" borderId="2" xfId="0" applyFont="1" applyBorder="1" applyAlignment="1">
      <alignment horizontal="center" vertical="center"/>
    </xf>
    <xf numFmtId="164" fontId="8" fillId="0" borderId="0" xfId="0" applyNumberFormat="1" applyFont="1"/>
    <xf numFmtId="0" fontId="8" fillId="0" borderId="0" xfId="0" applyFont="1" applyAlignment="1">
      <alignment horizontal="left"/>
    </xf>
    <xf numFmtId="0" fontId="10" fillId="0" borderId="5" xfId="0" applyFont="1" applyBorder="1"/>
    <xf numFmtId="0" fontId="8" fillId="0" borderId="6" xfId="0" applyFont="1" applyBorder="1"/>
    <xf numFmtId="0" fontId="10" fillId="0" borderId="7" xfId="0" applyFont="1" applyBorder="1"/>
    <xf numFmtId="0" fontId="10" fillId="0" borderId="8" xfId="0" applyFont="1" applyBorder="1"/>
    <xf numFmtId="0" fontId="8" fillId="0" borderId="9" xfId="0" applyFont="1" applyBorder="1"/>
    <xf numFmtId="0" fontId="10" fillId="0" borderId="10" xfId="0" applyFont="1" applyBorder="1"/>
    <xf numFmtId="0" fontId="20" fillId="0" borderId="0" xfId="0" applyFont="1"/>
    <xf numFmtId="0" fontId="10" fillId="0" borderId="11" xfId="0" applyFont="1" applyBorder="1" applyAlignment="1">
      <alignment horizontal="left" indent="1"/>
    </xf>
    <xf numFmtId="0" fontId="9" fillId="0" borderId="0" xfId="0" applyFont="1" applyAlignment="1">
      <alignment horizontal="right"/>
    </xf>
    <xf numFmtId="0" fontId="10" fillId="0" borderId="11" xfId="0" applyFont="1" applyBorder="1" applyAlignment="1">
      <alignment horizontal="center"/>
    </xf>
    <xf numFmtId="0" fontId="10" fillId="0" borderId="0" xfId="0" applyFont="1" applyAlignment="1">
      <alignment horizontal="center"/>
    </xf>
    <xf numFmtId="1" fontId="17" fillId="0" borderId="11" xfId="0" applyNumberFormat="1" applyFont="1" applyBorder="1"/>
    <xf numFmtId="0" fontId="10" fillId="0" borderId="11" xfId="0" applyFont="1" applyBorder="1"/>
    <xf numFmtId="0" fontId="38" fillId="0" borderId="4" xfId="0" applyFont="1" applyBorder="1" applyAlignment="1">
      <alignment horizontal="center" wrapText="1"/>
    </xf>
    <xf numFmtId="0" fontId="7" fillId="0" borderId="2" xfId="0" applyFont="1" applyBorder="1" applyAlignment="1">
      <alignment horizontal="center" wrapText="1"/>
    </xf>
    <xf numFmtId="0" fontId="7" fillId="0" borderId="1" xfId="0" applyFont="1" applyBorder="1" applyAlignment="1">
      <alignment horizontal="center" wrapText="1"/>
    </xf>
    <xf numFmtId="0" fontId="7" fillId="0" borderId="3" xfId="0" applyFont="1" applyBorder="1" applyAlignment="1">
      <alignment horizontal="center" wrapText="1"/>
    </xf>
    <xf numFmtId="0" fontId="8" fillId="0" borderId="8" xfId="0" applyFont="1" applyBorder="1"/>
    <xf numFmtId="0" fontId="8" fillId="0" borderId="1" xfId="0" applyFont="1" applyBorder="1"/>
    <xf numFmtId="0" fontId="10" fillId="0" borderId="3" xfId="0" applyFont="1" applyBorder="1" applyAlignment="1">
      <alignment horizontal="right"/>
    </xf>
    <xf numFmtId="0" fontId="36" fillId="0" borderId="4" xfId="0" applyFont="1" applyBorder="1"/>
    <xf numFmtId="0" fontId="11" fillId="0" borderId="1" xfId="0" applyFont="1" applyBorder="1"/>
    <xf numFmtId="0" fontId="18" fillId="0" borderId="0" xfId="3" applyAlignment="1" applyProtection="1"/>
    <xf numFmtId="0" fontId="31" fillId="0" borderId="0" xfId="0" applyFont="1"/>
    <xf numFmtId="41" fontId="14" fillId="0" borderId="3" xfId="0" applyNumberFormat="1" applyFont="1" applyBorder="1" applyAlignment="1">
      <alignment horizontal="center" wrapText="1"/>
    </xf>
    <xf numFmtId="41" fontId="14" fillId="0" borderId="12" xfId="0" applyNumberFormat="1" applyFont="1" applyBorder="1" applyAlignment="1">
      <alignment horizontal="center" wrapText="1"/>
    </xf>
    <xf numFmtId="0" fontId="26" fillId="0" borderId="0" xfId="0" applyFont="1"/>
    <xf numFmtId="0" fontId="10" fillId="0" borderId="11" xfId="0" applyFont="1" applyBorder="1" applyAlignment="1">
      <alignment horizontal="left"/>
    </xf>
    <xf numFmtId="0" fontId="14" fillId="0" borderId="1" xfId="0" applyFont="1" applyBorder="1" applyAlignment="1">
      <alignment horizontal="center" wrapText="1"/>
    </xf>
    <xf numFmtId="0" fontId="25" fillId="3" borderId="3" xfId="0" applyFont="1" applyFill="1" applyBorder="1" applyAlignment="1">
      <alignment horizontal="right"/>
    </xf>
    <xf numFmtId="0" fontId="25" fillId="3" borderId="4" xfId="0" applyFont="1" applyFill="1" applyBorder="1"/>
    <xf numFmtId="0" fontId="14" fillId="0" borderId="3" xfId="0" applyFont="1" applyBorder="1" applyAlignment="1">
      <alignment horizontal="right" wrapText="1"/>
    </xf>
    <xf numFmtId="4" fontId="9" fillId="0" borderId="3" xfId="4" applyNumberFormat="1" applyFont="1" applyBorder="1"/>
    <xf numFmtId="0" fontId="10" fillId="3" borderId="1" xfId="0" applyFont="1" applyFill="1" applyBorder="1"/>
    <xf numFmtId="164" fontId="14" fillId="0" borderId="0" xfId="0" applyNumberFormat="1" applyFont="1" applyAlignment="1">
      <alignment horizontal="center" wrapText="1"/>
    </xf>
    <xf numFmtId="0" fontId="8" fillId="3" borderId="0" xfId="0" applyFont="1" applyFill="1"/>
    <xf numFmtId="1" fontId="9" fillId="0" borderId="3" xfId="4" applyNumberFormat="1" applyFont="1" applyBorder="1" applyAlignment="1">
      <alignment horizontal="right"/>
    </xf>
    <xf numFmtId="4" fontId="9" fillId="0" borderId="7" xfId="4" applyNumberFormat="1" applyFont="1" applyBorder="1"/>
    <xf numFmtId="0" fontId="10" fillId="0" borderId="6" xfId="0" applyFont="1" applyBorder="1"/>
    <xf numFmtId="0" fontId="8" fillId="3" borderId="2" xfId="0" applyFont="1" applyFill="1" applyBorder="1"/>
    <xf numFmtId="0" fontId="10" fillId="3" borderId="2" xfId="0" applyFont="1" applyFill="1" applyBorder="1"/>
    <xf numFmtId="0" fontId="9" fillId="0" borderId="3" xfId="4" applyFont="1" applyBorder="1"/>
    <xf numFmtId="0" fontId="9" fillId="0" borderId="7" xfId="4" applyFont="1" applyBorder="1"/>
    <xf numFmtId="41" fontId="26" fillId="0" borderId="0" xfId="0" applyNumberFormat="1" applyFont="1"/>
    <xf numFmtId="1" fontId="9" fillId="2" borderId="4" xfId="4" applyNumberFormat="1" applyFont="1" applyFill="1" applyBorder="1" applyAlignment="1" applyProtection="1">
      <alignment horizontal="left"/>
      <protection locked="0"/>
    </xf>
    <xf numFmtId="4" fontId="9" fillId="2" borderId="2" xfId="4" applyNumberFormat="1" applyFont="1" applyFill="1" applyBorder="1" applyProtection="1">
      <protection locked="0"/>
    </xf>
    <xf numFmtId="0" fontId="10" fillId="2" borderId="1" xfId="0" applyFont="1" applyFill="1" applyBorder="1" applyProtection="1">
      <protection locked="0"/>
    </xf>
    <xf numFmtId="0" fontId="10" fillId="2" borderId="4" xfId="0" applyFont="1" applyFill="1" applyBorder="1" applyProtection="1">
      <protection locked="0"/>
    </xf>
    <xf numFmtId="0" fontId="8" fillId="2" borderId="2" xfId="0" applyFont="1" applyFill="1" applyBorder="1" applyProtection="1">
      <protection locked="0"/>
    </xf>
    <xf numFmtId="0" fontId="10" fillId="0" borderId="1" xfId="0" applyFont="1" applyBorder="1" applyProtection="1">
      <protection locked="0"/>
    </xf>
    <xf numFmtId="0" fontId="27" fillId="0" borderId="0" xfId="0" applyFont="1"/>
    <xf numFmtId="0" fontId="0" fillId="0" borderId="0" xfId="0" applyAlignment="1">
      <alignment horizontal="center" wrapText="1"/>
    </xf>
    <xf numFmtId="0" fontId="26" fillId="0" borderId="0" xfId="0" applyFont="1" applyAlignment="1">
      <alignment horizontal="left"/>
    </xf>
    <xf numFmtId="0" fontId="29" fillId="0" borderId="0" xfId="0" applyFont="1"/>
    <xf numFmtId="0" fontId="14" fillId="0" borderId="4" xfId="0" applyFont="1" applyBorder="1" applyAlignment="1">
      <alignment horizontal="center" wrapText="1"/>
    </xf>
    <xf numFmtId="0" fontId="0" fillId="0" borderId="0" xfId="0" applyAlignment="1">
      <alignment horizontal="center"/>
    </xf>
    <xf numFmtId="164" fontId="10" fillId="0" borderId="0" xfId="1" applyNumberFormat="1" applyFont="1" applyFill="1" applyBorder="1" applyProtection="1"/>
    <xf numFmtId="0" fontId="8" fillId="0" borderId="11" xfId="0" applyFont="1" applyBorder="1" applyAlignment="1">
      <alignment horizontal="left"/>
    </xf>
    <xf numFmtId="0" fontId="9" fillId="0" borderId="4" xfId="0" applyFont="1" applyBorder="1" applyAlignment="1">
      <alignment horizontal="left" vertical="center"/>
    </xf>
    <xf numFmtId="0" fontId="9" fillId="0" borderId="2" xfId="0" applyFont="1" applyBorder="1" applyAlignment="1">
      <alignment horizontal="left" vertical="center"/>
    </xf>
    <xf numFmtId="164" fontId="10" fillId="0" borderId="3" xfId="1" applyNumberFormat="1" applyFont="1" applyFill="1" applyBorder="1" applyProtection="1"/>
    <xf numFmtId="0" fontId="21" fillId="0" borderId="0" xfId="0" applyFont="1" applyProtection="1">
      <protection hidden="1"/>
    </xf>
    <xf numFmtId="0" fontId="10" fillId="0" borderId="0" xfId="0" applyFont="1" applyProtection="1">
      <protection hidden="1"/>
    </xf>
    <xf numFmtId="0" fontId="22" fillId="0" borderId="0" xfId="0" applyFont="1" applyProtection="1">
      <protection hidden="1"/>
    </xf>
    <xf numFmtId="164" fontId="8" fillId="0" borderId="3" xfId="1" applyNumberFormat="1" applyFont="1" applyBorder="1" applyProtection="1">
      <protection hidden="1"/>
    </xf>
    <xf numFmtId="164" fontId="8" fillId="0" borderId="3" xfId="1" applyNumberFormat="1" applyFont="1" applyFill="1" applyBorder="1" applyProtection="1">
      <protection hidden="1"/>
    </xf>
    <xf numFmtId="41" fontId="8" fillId="0" borderId="3" xfId="1" applyNumberFormat="1" applyFont="1" applyBorder="1" applyProtection="1">
      <protection hidden="1"/>
    </xf>
    <xf numFmtId="44" fontId="8" fillId="0" borderId="3" xfId="2" applyFont="1" applyFill="1" applyBorder="1" applyProtection="1">
      <protection hidden="1"/>
    </xf>
    <xf numFmtId="0" fontId="9" fillId="0" borderId="2" xfId="0" applyFont="1" applyBorder="1" applyAlignment="1" applyProtection="1">
      <alignment horizontal="center" vertical="center"/>
      <protection hidden="1"/>
    </xf>
    <xf numFmtId="0" fontId="8" fillId="0" borderId="2" xfId="0" applyFont="1" applyBorder="1" applyProtection="1">
      <protection hidden="1"/>
    </xf>
    <xf numFmtId="41" fontId="9" fillId="0" borderId="1" xfId="1" applyNumberFormat="1" applyFont="1" applyFill="1" applyBorder="1" applyAlignment="1" applyProtection="1">
      <alignment horizontal="left" vertical="center"/>
      <protection hidden="1"/>
    </xf>
    <xf numFmtId="0" fontId="8" fillId="0" borderId="3" xfId="0" applyFont="1" applyBorder="1" applyProtection="1">
      <protection hidden="1"/>
    </xf>
    <xf numFmtId="41" fontId="14" fillId="0" borderId="3" xfId="0" applyNumberFormat="1" applyFont="1" applyBorder="1" applyAlignment="1" applyProtection="1">
      <alignment horizontal="center" wrapText="1"/>
      <protection hidden="1"/>
    </xf>
    <xf numFmtId="41" fontId="14" fillId="0" borderId="12" xfId="0" applyNumberFormat="1" applyFont="1" applyBorder="1" applyAlignment="1" applyProtection="1">
      <alignment horizontal="center" wrapText="1"/>
      <protection hidden="1"/>
    </xf>
    <xf numFmtId="0" fontId="14" fillId="0" borderId="3" xfId="0" applyFont="1" applyBorder="1" applyAlignment="1" applyProtection="1">
      <alignment horizontal="center" wrapText="1"/>
      <protection hidden="1"/>
    </xf>
    <xf numFmtId="164" fontId="10" fillId="0" borderId="0" xfId="1" applyNumberFormat="1" applyFont="1" applyBorder="1" applyProtection="1">
      <protection hidden="1"/>
    </xf>
    <xf numFmtId="41" fontId="8" fillId="0" borderId="3" xfId="2" applyNumberFormat="1" applyFont="1" applyFill="1" applyBorder="1" applyProtection="1">
      <protection hidden="1"/>
    </xf>
    <xf numFmtId="0" fontId="0" fillId="0" borderId="0" xfId="0" applyProtection="1">
      <protection hidden="1"/>
    </xf>
    <xf numFmtId="43" fontId="26" fillId="0" borderId="0" xfId="0" applyNumberFormat="1" applyFont="1" applyProtection="1">
      <protection hidden="1"/>
    </xf>
    <xf numFmtId="41" fontId="26" fillId="0" borderId="0" xfId="0" applyNumberFormat="1" applyFont="1" applyProtection="1">
      <protection hidden="1"/>
    </xf>
    <xf numFmtId="41" fontId="0" fillId="0" borderId="0" xfId="0" applyNumberFormat="1" applyProtection="1">
      <protection hidden="1"/>
    </xf>
    <xf numFmtId="164" fontId="0" fillId="0" borderId="0" xfId="0" applyNumberFormat="1" applyProtection="1">
      <protection hidden="1"/>
    </xf>
    <xf numFmtId="0" fontId="8" fillId="0" borderId="3" xfId="0" applyFont="1" applyBorder="1" applyAlignment="1" applyProtection="1">
      <alignment horizontal="left"/>
      <protection hidden="1"/>
    </xf>
    <xf numFmtId="0" fontId="8" fillId="0" borderId="0" xfId="0" applyFont="1" applyProtection="1">
      <protection hidden="1"/>
    </xf>
    <xf numFmtId="0" fontId="15" fillId="0" borderId="0" xfId="0" applyFont="1" applyAlignment="1" applyProtection="1">
      <alignment horizontal="right"/>
      <protection hidden="1"/>
    </xf>
    <xf numFmtId="0" fontId="15" fillId="0" borderId="0" xfId="0" applyFont="1" applyProtection="1">
      <protection hidden="1"/>
    </xf>
    <xf numFmtId="0" fontId="35" fillId="0" borderId="3" xfId="0" applyFont="1" applyBorder="1" applyAlignment="1" applyProtection="1">
      <alignment horizontal="center" wrapText="1"/>
      <protection hidden="1"/>
    </xf>
    <xf numFmtId="164" fontId="8" fillId="0" borderId="2" xfId="0" applyNumberFormat="1" applyFont="1" applyBorder="1" applyProtection="1">
      <protection hidden="1"/>
    </xf>
    <xf numFmtId="43" fontId="8" fillId="0" borderId="0" xfId="0" applyNumberFormat="1" applyFont="1" applyProtection="1">
      <protection hidden="1"/>
    </xf>
    <xf numFmtId="0" fontId="8" fillId="0" borderId="0" xfId="0" applyFont="1" applyProtection="1">
      <protection locked="0"/>
    </xf>
    <xf numFmtId="0" fontId="10" fillId="0" borderId="0" xfId="0" applyFont="1" applyProtection="1">
      <protection locked="0"/>
    </xf>
    <xf numFmtId="165" fontId="10" fillId="0" borderId="0" xfId="0" applyNumberFormat="1" applyFont="1" applyAlignment="1" applyProtection="1">
      <alignment horizontal="center"/>
      <protection locked="0"/>
    </xf>
    <xf numFmtId="0" fontId="9" fillId="0" borderId="0" xfId="0" applyFont="1" applyAlignment="1" applyProtection="1">
      <alignment horizontal="left" indent="1"/>
      <protection hidden="1"/>
    </xf>
    <xf numFmtId="0" fontId="10" fillId="0" borderId="0" xfId="0" applyFont="1" applyAlignment="1" applyProtection="1">
      <alignment horizontal="left" indent="1"/>
      <protection hidden="1"/>
    </xf>
    <xf numFmtId="0" fontId="9" fillId="0" borderId="0" xfId="0" applyFont="1" applyAlignment="1" applyProtection="1">
      <alignment horizontal="left"/>
      <protection hidden="1"/>
    </xf>
    <xf numFmtId="0" fontId="10" fillId="0" borderId="1" xfId="0" applyFont="1" applyBorder="1" applyProtection="1">
      <protection hidden="1"/>
    </xf>
    <xf numFmtId="0" fontId="23" fillId="0" borderId="0" xfId="0" applyFont="1"/>
    <xf numFmtId="0" fontId="26" fillId="0" borderId="0" xfId="0" applyFont="1" applyAlignment="1">
      <alignment horizontal="right"/>
    </xf>
    <xf numFmtId="43" fontId="10" fillId="2" borderId="2" xfId="0" applyNumberFormat="1" applyFont="1" applyFill="1" applyBorder="1" applyProtection="1">
      <protection locked="0"/>
    </xf>
    <xf numFmtId="0" fontId="21" fillId="0" borderId="0" xfId="0" applyFont="1" applyAlignment="1">
      <alignment horizontal="left"/>
    </xf>
    <xf numFmtId="0" fontId="45" fillId="0" borderId="0" xfId="0" applyFont="1"/>
    <xf numFmtId="0" fontId="46" fillId="0" borderId="0" xfId="0" applyFont="1"/>
    <xf numFmtId="0" fontId="42" fillId="0" borderId="3" xfId="0" applyFont="1" applyBorder="1" applyAlignment="1" applyProtection="1">
      <alignment horizontal="center"/>
      <protection hidden="1"/>
    </xf>
    <xf numFmtId="0" fontId="21" fillId="0" borderId="11" xfId="0" applyFont="1" applyBorder="1" applyAlignment="1">
      <alignment horizontal="center"/>
    </xf>
    <xf numFmtId="0" fontId="21" fillId="0" borderId="11" xfId="0" applyFont="1" applyBorder="1" applyAlignment="1">
      <alignment horizontal="left"/>
    </xf>
    <xf numFmtId="0" fontId="8" fillId="0" borderId="0" xfId="0" applyFont="1" applyAlignment="1">
      <alignment horizontal="left" indent="1"/>
    </xf>
    <xf numFmtId="0" fontId="9" fillId="0" borderId="11" xfId="0" applyFont="1" applyBorder="1" applyAlignment="1">
      <alignment horizontal="left"/>
    </xf>
    <xf numFmtId="0" fontId="8" fillId="0" borderId="0" xfId="0" applyFont="1" applyAlignment="1" applyProtection="1">
      <alignment horizontal="left"/>
      <protection hidden="1"/>
    </xf>
    <xf numFmtId="166" fontId="9" fillId="0" borderId="11" xfId="0" applyNumberFormat="1" applyFont="1" applyBorder="1"/>
    <xf numFmtId="0" fontId="8" fillId="0" borderId="0" xfId="0" applyFont="1" applyAlignment="1">
      <alignment horizontal="center"/>
    </xf>
    <xf numFmtId="166" fontId="42" fillId="0" borderId="11" xfId="0" applyNumberFormat="1" applyFont="1" applyBorder="1"/>
    <xf numFmtId="0" fontId="21" fillId="0" borderId="11" xfId="0" applyFont="1" applyBorder="1" applyAlignment="1">
      <alignment horizontal="left" indent="1"/>
    </xf>
    <xf numFmtId="0" fontId="21" fillId="0" borderId="0" xfId="0" applyFont="1" applyAlignment="1">
      <alignment horizontal="left" indent="1"/>
    </xf>
    <xf numFmtId="0" fontId="8" fillId="0" borderId="11" xfId="0" applyFont="1" applyBorder="1"/>
    <xf numFmtId="0" fontId="45" fillId="0" borderId="3" xfId="0" applyFont="1" applyBorder="1"/>
    <xf numFmtId="0" fontId="10" fillId="0" borderId="5" xfId="0" applyFont="1" applyBorder="1" applyProtection="1">
      <protection locked="0" hidden="1"/>
    </xf>
    <xf numFmtId="0" fontId="8" fillId="0" borderId="6" xfId="0" applyFont="1" applyBorder="1" applyProtection="1">
      <protection locked="0" hidden="1"/>
    </xf>
    <xf numFmtId="0" fontId="10" fillId="0" borderId="7" xfId="0" applyFont="1" applyBorder="1" applyProtection="1">
      <protection locked="0" hidden="1"/>
    </xf>
    <xf numFmtId="0" fontId="8" fillId="0" borderId="0" xfId="0" applyFont="1" applyProtection="1">
      <protection locked="0" hidden="1"/>
    </xf>
    <xf numFmtId="0" fontId="8" fillId="0" borderId="5" xfId="0" applyFont="1" applyBorder="1" applyProtection="1">
      <protection locked="0" hidden="1"/>
    </xf>
    <xf numFmtId="0" fontId="17" fillId="0" borderId="5" xfId="0" applyFont="1" applyBorder="1" applyProtection="1">
      <protection locked="0" hidden="1"/>
    </xf>
    <xf numFmtId="0" fontId="22" fillId="0" borderId="7" xfId="0" applyFont="1" applyBorder="1" applyProtection="1">
      <protection locked="0" hidden="1"/>
    </xf>
    <xf numFmtId="0" fontId="20" fillId="0" borderId="0" xfId="0" applyFont="1" applyProtection="1">
      <protection locked="0" hidden="1"/>
    </xf>
    <xf numFmtId="0" fontId="8" fillId="0" borderId="9" xfId="0" applyFont="1" applyBorder="1" applyProtection="1">
      <protection locked="0" hidden="1"/>
    </xf>
    <xf numFmtId="0" fontId="36" fillId="0" borderId="0" xfId="0" applyFont="1" applyProtection="1">
      <protection locked="0" hidden="1"/>
    </xf>
    <xf numFmtId="0" fontId="8" fillId="0" borderId="11" xfId="0" applyFont="1" applyBorder="1" applyProtection="1">
      <protection hidden="1"/>
    </xf>
    <xf numFmtId="43" fontId="14" fillId="0" borderId="3" xfId="0" applyNumberFormat="1" applyFont="1" applyBorder="1" applyAlignment="1" applyProtection="1">
      <alignment horizontal="center" wrapText="1"/>
      <protection hidden="1"/>
    </xf>
    <xf numFmtId="43" fontId="14" fillId="0" borderId="3" xfId="0" applyNumberFormat="1" applyFont="1" applyBorder="1" applyAlignment="1" applyProtection="1">
      <alignment horizontal="right" wrapText="1"/>
      <protection hidden="1"/>
    </xf>
    <xf numFmtId="43" fontId="14" fillId="0" borderId="3" xfId="0" applyNumberFormat="1" applyFont="1" applyBorder="1" applyAlignment="1">
      <alignment horizontal="center" wrapText="1"/>
    </xf>
    <xf numFmtId="43" fontId="8" fillId="0" borderId="3" xfId="1" applyFont="1" applyFill="1" applyBorder="1" applyProtection="1">
      <protection hidden="1"/>
    </xf>
    <xf numFmtId="43" fontId="8" fillId="0" borderId="3" xfId="1" applyFont="1" applyBorder="1" applyProtection="1">
      <protection hidden="1"/>
    </xf>
    <xf numFmtId="43" fontId="8" fillId="0" borderId="0" xfId="0" applyNumberFormat="1" applyFont="1"/>
    <xf numFmtId="0" fontId="21" fillId="0" borderId="0" xfId="0" applyFont="1" applyAlignment="1">
      <alignment horizontal="center"/>
    </xf>
    <xf numFmtId="39" fontId="8" fillId="0" borderId="3" xfId="1" applyNumberFormat="1" applyFont="1" applyFill="1" applyBorder="1" applyProtection="1">
      <protection hidden="1"/>
    </xf>
    <xf numFmtId="39" fontId="8" fillId="0" borderId="3" xfId="1" applyNumberFormat="1" applyFont="1" applyBorder="1" applyProtection="1">
      <protection hidden="1"/>
    </xf>
    <xf numFmtId="168" fontId="8" fillId="0" borderId="0" xfId="0" applyNumberFormat="1" applyFont="1"/>
    <xf numFmtId="10" fontId="8" fillId="0" borderId="0" xfId="0" applyNumberFormat="1" applyFont="1"/>
    <xf numFmtId="0" fontId="26" fillId="0" borderId="0" xfId="0" applyFont="1" applyAlignment="1">
      <alignment horizontal="centerContinuous"/>
    </xf>
    <xf numFmtId="10" fontId="8" fillId="5" borderId="3" xfId="0" applyNumberFormat="1" applyFont="1" applyFill="1" applyBorder="1" applyProtection="1">
      <protection hidden="1"/>
    </xf>
    <xf numFmtId="0" fontId="47" fillId="0" borderId="0" xfId="0" applyFont="1" applyAlignment="1" applyProtection="1">
      <alignment vertical="top"/>
      <protection hidden="1"/>
    </xf>
    <xf numFmtId="0" fontId="47" fillId="0" borderId="0" xfId="0" applyFont="1" applyAlignment="1" applyProtection="1">
      <alignment wrapText="1"/>
      <protection hidden="1"/>
    </xf>
    <xf numFmtId="0" fontId="47" fillId="0" borderId="0" xfId="0" applyFont="1" applyProtection="1">
      <protection hidden="1"/>
    </xf>
    <xf numFmtId="0" fontId="48" fillId="0" borderId="0" xfId="0" applyFont="1" applyProtection="1">
      <protection hidden="1"/>
    </xf>
    <xf numFmtId="0" fontId="48" fillId="0" borderId="0" xfId="0" quotePrefix="1" applyFont="1" applyProtection="1">
      <protection hidden="1"/>
    </xf>
    <xf numFmtId="0" fontId="47" fillId="0" borderId="0" xfId="0" quotePrefix="1" applyFont="1" applyProtection="1">
      <protection hidden="1"/>
    </xf>
    <xf numFmtId="0" fontId="49" fillId="0" borderId="0" xfId="0" applyFont="1" applyProtection="1">
      <protection hidden="1"/>
    </xf>
    <xf numFmtId="0" fontId="50" fillId="0" borderId="0" xfId="0" applyFont="1" applyProtection="1">
      <protection hidden="1"/>
    </xf>
    <xf numFmtId="41" fontId="9" fillId="0" borderId="15" xfId="1" applyNumberFormat="1" applyFont="1" applyFill="1" applyBorder="1" applyAlignment="1" applyProtection="1">
      <alignment horizontal="left" vertical="center"/>
      <protection hidden="1"/>
    </xf>
    <xf numFmtId="0" fontId="9" fillId="0" borderId="14" xfId="0" applyFont="1" applyBorder="1" applyAlignment="1" applyProtection="1">
      <alignment horizontal="center" vertical="center"/>
      <protection hidden="1"/>
    </xf>
    <xf numFmtId="0" fontId="9" fillId="0" borderId="16" xfId="0" applyFont="1" applyBorder="1"/>
    <xf numFmtId="41" fontId="8" fillId="5" borderId="18" xfId="0" applyNumberFormat="1" applyFont="1" applyFill="1" applyBorder="1" applyProtection="1">
      <protection hidden="1"/>
    </xf>
    <xf numFmtId="0" fontId="15" fillId="0" borderId="0" xfId="0" applyFont="1" applyAlignment="1">
      <alignment horizontal="left"/>
    </xf>
    <xf numFmtId="0" fontId="48" fillId="0" borderId="0" xfId="0" applyFont="1" applyAlignment="1" applyProtection="1">
      <alignment wrapText="1"/>
      <protection hidden="1"/>
    </xf>
    <xf numFmtId="0" fontId="9" fillId="0" borderId="19" xfId="0" applyFont="1" applyBorder="1" applyAlignment="1" applyProtection="1">
      <alignment horizontal="center" vertical="center"/>
      <protection hidden="1"/>
    </xf>
    <xf numFmtId="0" fontId="9" fillId="0" borderId="20" xfId="0" applyFont="1" applyBorder="1" applyAlignment="1" applyProtection="1">
      <alignment horizontal="center" vertical="center"/>
      <protection hidden="1"/>
    </xf>
    <xf numFmtId="0" fontId="9" fillId="0" borderId="21" xfId="0" applyFont="1" applyBorder="1" applyAlignment="1" applyProtection="1">
      <alignment horizontal="center" vertical="center"/>
      <protection hidden="1"/>
    </xf>
    <xf numFmtId="0" fontId="8" fillId="0" borderId="22" xfId="0" applyFont="1" applyBorder="1"/>
    <xf numFmtId="41" fontId="8" fillId="7" borderId="23" xfId="0" applyNumberFormat="1" applyFont="1" applyFill="1" applyBorder="1" applyAlignment="1">
      <alignment horizontal="center"/>
    </xf>
    <xf numFmtId="164" fontId="8" fillId="8" borderId="23" xfId="0" applyNumberFormat="1" applyFont="1" applyFill="1" applyBorder="1" applyAlignment="1">
      <alignment horizontal="center"/>
    </xf>
    <xf numFmtId="41" fontId="8" fillId="9" borderId="23" xfId="0" applyNumberFormat="1" applyFont="1" applyFill="1" applyBorder="1" applyAlignment="1">
      <alignment horizontal="center"/>
    </xf>
    <xf numFmtId="41" fontId="8" fillId="7" borderId="3" xfId="1" applyNumberFormat="1" applyFont="1" applyFill="1" applyBorder="1" applyProtection="1">
      <protection hidden="1"/>
    </xf>
    <xf numFmtId="0" fontId="56" fillId="0" borderId="24" xfId="0" applyFont="1" applyBorder="1" applyAlignment="1" applyProtection="1">
      <alignment horizontal="center" wrapText="1"/>
      <protection hidden="1"/>
    </xf>
    <xf numFmtId="0" fontId="58" fillId="0" borderId="0" xfId="0" applyFont="1" applyProtection="1">
      <protection locked="0" hidden="1"/>
    </xf>
    <xf numFmtId="0" fontId="59" fillId="0" borderId="0" xfId="0" applyFont="1" applyAlignment="1">
      <alignment horizontal="right"/>
    </xf>
    <xf numFmtId="0" fontId="60" fillId="7" borderId="16" xfId="0" applyFont="1" applyFill="1" applyBorder="1"/>
    <xf numFmtId="0" fontId="60" fillId="7" borderId="25" xfId="0" applyFont="1" applyFill="1" applyBorder="1"/>
    <xf numFmtId="0" fontId="60" fillId="7" borderId="17" xfId="0" applyFont="1" applyFill="1" applyBorder="1"/>
    <xf numFmtId="0" fontId="8" fillId="7" borderId="0" xfId="0" applyFont="1" applyFill="1" applyAlignment="1">
      <alignment horizontal="right"/>
    </xf>
    <xf numFmtId="0" fontId="9" fillId="7" borderId="0" xfId="0" applyFont="1" applyFill="1" applyAlignment="1" applyProtection="1">
      <alignment horizontal="left"/>
      <protection hidden="1"/>
    </xf>
    <xf numFmtId="0" fontId="8" fillId="7" borderId="0" xfId="0" applyFont="1" applyFill="1"/>
    <xf numFmtId="43" fontId="32" fillId="0" borderId="3" xfId="1" applyFont="1" applyFill="1" applyBorder="1" applyProtection="1">
      <protection hidden="1"/>
    </xf>
    <xf numFmtId="43" fontId="32" fillId="0" borderId="3" xfId="1" applyFont="1" applyBorder="1" applyProtection="1">
      <protection hidden="1"/>
    </xf>
    <xf numFmtId="43" fontId="32" fillId="9" borderId="3" xfId="1" applyFont="1" applyFill="1" applyBorder="1" applyProtection="1">
      <protection hidden="1"/>
    </xf>
    <xf numFmtId="41" fontId="32" fillId="6" borderId="18" xfId="0" applyNumberFormat="1" applyFont="1" applyFill="1" applyBorder="1"/>
    <xf numFmtId="164" fontId="42" fillId="11" borderId="23" xfId="1" applyNumberFormat="1" applyFont="1" applyFill="1" applyBorder="1" applyProtection="1"/>
    <xf numFmtId="39" fontId="32" fillId="0" borderId="3" xfId="1" applyNumberFormat="1" applyFont="1" applyBorder="1" applyProtection="1">
      <protection hidden="1"/>
    </xf>
    <xf numFmtId="164" fontId="32" fillId="0" borderId="3" xfId="1" applyNumberFormat="1" applyFont="1" applyFill="1" applyBorder="1" applyProtection="1">
      <protection hidden="1"/>
    </xf>
    <xf numFmtId="0" fontId="8" fillId="12" borderId="3" xfId="0" applyFont="1" applyFill="1" applyBorder="1"/>
    <xf numFmtId="164" fontId="8" fillId="12" borderId="3" xfId="1" applyNumberFormat="1" applyFont="1" applyFill="1" applyBorder="1" applyProtection="1"/>
    <xf numFmtId="0" fontId="14" fillId="12" borderId="1" xfId="0" applyFont="1" applyFill="1" applyBorder="1" applyAlignment="1">
      <alignment horizontal="center" wrapText="1"/>
    </xf>
    <xf numFmtId="16" fontId="8" fillId="0" borderId="0" xfId="0" quotePrefix="1" applyNumberFormat="1" applyFont="1"/>
    <xf numFmtId="16" fontId="10" fillId="0" borderId="5" xfId="0" quotePrefix="1" applyNumberFormat="1" applyFont="1" applyBorder="1"/>
    <xf numFmtId="0" fontId="10" fillId="0" borderId="5" xfId="0" quotePrefix="1" applyFont="1" applyBorder="1"/>
    <xf numFmtId="41" fontId="8" fillId="0" borderId="0" xfId="0" applyNumberFormat="1" applyFont="1" applyProtection="1">
      <protection hidden="1"/>
    </xf>
    <xf numFmtId="164" fontId="8" fillId="0" borderId="0" xfId="0" applyNumberFormat="1" applyFont="1" applyProtection="1">
      <protection hidden="1"/>
    </xf>
    <xf numFmtId="41" fontId="9" fillId="0" borderId="0" xfId="1" applyNumberFormat="1" applyFont="1" applyFill="1" applyBorder="1" applyAlignment="1" applyProtection="1">
      <alignment horizontal="left" vertical="center"/>
      <protection hidden="1"/>
    </xf>
    <xf numFmtId="164" fontId="8" fillId="0" borderId="18" xfId="1" applyNumberFormat="1" applyFont="1" applyBorder="1" applyProtection="1"/>
    <xf numFmtId="0" fontId="14" fillId="0" borderId="10" xfId="0" applyFont="1" applyBorder="1" applyAlignment="1">
      <alignment horizontal="center" wrapText="1"/>
    </xf>
    <xf numFmtId="0" fontId="10" fillId="0" borderId="9" xfId="0" applyFont="1" applyBorder="1"/>
    <xf numFmtId="0" fontId="42" fillId="0" borderId="10" xfId="0" applyFont="1" applyBorder="1" applyAlignment="1" applyProtection="1">
      <alignment horizontal="center" wrapText="1"/>
      <protection hidden="1"/>
    </xf>
    <xf numFmtId="0" fontId="33" fillId="0" borderId="31" xfId="0" applyFont="1" applyBorder="1" applyAlignment="1">
      <alignment horizontal="center" wrapText="1"/>
    </xf>
    <xf numFmtId="0" fontId="10" fillId="0" borderId="33" xfId="0" applyFont="1" applyBorder="1"/>
    <xf numFmtId="0" fontId="14" fillId="0" borderId="34" xfId="0" applyFont="1" applyBorder="1" applyAlignment="1">
      <alignment horizontal="center" wrapText="1"/>
    </xf>
    <xf numFmtId="0" fontId="10" fillId="0" borderId="15" xfId="0" applyFont="1" applyBorder="1"/>
    <xf numFmtId="0" fontId="9" fillId="0" borderId="5" xfId="0" applyFont="1" applyBorder="1" applyAlignment="1">
      <alignment horizontal="left" vertical="center"/>
    </xf>
    <xf numFmtId="0" fontId="9" fillId="0" borderId="0" xfId="0" applyFont="1" applyAlignment="1">
      <alignment horizontal="left" vertical="center"/>
    </xf>
    <xf numFmtId="0" fontId="9" fillId="0" borderId="0" xfId="0" applyFont="1" applyAlignment="1">
      <alignment horizontal="center" vertical="center"/>
    </xf>
    <xf numFmtId="164" fontId="8" fillId="0" borderId="34" xfId="1" applyNumberFormat="1" applyFont="1" applyBorder="1" applyProtection="1"/>
    <xf numFmtId="0" fontId="8" fillId="0" borderId="16" xfId="0" applyFont="1" applyBorder="1"/>
    <xf numFmtId="164" fontId="8" fillId="0" borderId="33" xfId="1" applyNumberFormat="1" applyFont="1" applyBorder="1" applyProtection="1"/>
    <xf numFmtId="0" fontId="55" fillId="0" borderId="33" xfId="0" applyFont="1" applyBorder="1" applyAlignment="1">
      <alignment horizontal="center" wrapText="1"/>
    </xf>
    <xf numFmtId="0" fontId="16" fillId="0" borderId="34" xfId="0" applyFont="1" applyBorder="1"/>
    <xf numFmtId="0" fontId="62" fillId="0" borderId="0" xfId="0" applyFont="1" applyAlignment="1" applyProtection="1">
      <alignment vertical="top" wrapText="1"/>
      <protection hidden="1"/>
    </xf>
    <xf numFmtId="0" fontId="63" fillId="0" borderId="0" xfId="0" applyFont="1" applyProtection="1">
      <protection hidden="1"/>
    </xf>
    <xf numFmtId="164" fontId="8" fillId="0" borderId="16" xfId="1" applyNumberFormat="1" applyFont="1" applyBorder="1" applyProtection="1"/>
    <xf numFmtId="41" fontId="8" fillId="14" borderId="3" xfId="0" applyNumberFormat="1" applyFont="1" applyFill="1" applyBorder="1"/>
    <xf numFmtId="41" fontId="9" fillId="14" borderId="3" xfId="0" applyNumberFormat="1" applyFont="1" applyFill="1" applyBorder="1"/>
    <xf numFmtId="0" fontId="14" fillId="0" borderId="32" xfId="0" applyFont="1" applyBorder="1" applyAlignment="1">
      <alignment horizontal="center" wrapText="1"/>
    </xf>
    <xf numFmtId="0" fontId="8" fillId="14" borderId="3" xfId="0" applyFont="1" applyFill="1" applyBorder="1" applyAlignment="1">
      <alignment wrapText="1"/>
    </xf>
    <xf numFmtId="9" fontId="10" fillId="15" borderId="1" xfId="0" applyNumberFormat="1" applyFont="1" applyFill="1" applyBorder="1" applyProtection="1">
      <protection locked="0"/>
    </xf>
    <xf numFmtId="9" fontId="8" fillId="15" borderId="1" xfId="5" applyFont="1" applyFill="1" applyBorder="1" applyProtection="1">
      <protection locked="0"/>
    </xf>
    <xf numFmtId="9" fontId="10" fillId="15" borderId="15" xfId="0" applyNumberFormat="1" applyFont="1" applyFill="1" applyBorder="1" applyProtection="1">
      <protection locked="0"/>
    </xf>
    <xf numFmtId="37" fontId="8" fillId="15" borderId="4" xfId="1" applyNumberFormat="1" applyFont="1" applyFill="1" applyBorder="1" applyProtection="1">
      <protection locked="0"/>
    </xf>
    <xf numFmtId="37" fontId="8" fillId="15" borderId="26" xfId="1" applyNumberFormat="1" applyFont="1" applyFill="1" applyBorder="1" applyProtection="1">
      <protection locked="0"/>
    </xf>
    <xf numFmtId="0" fontId="42" fillId="0" borderId="16" xfId="0" applyFont="1" applyBorder="1" applyAlignment="1">
      <alignment vertical="top" wrapText="1"/>
    </xf>
    <xf numFmtId="0" fontId="8" fillId="0" borderId="17" xfId="0" applyFont="1" applyBorder="1" applyAlignment="1">
      <alignment horizontal="right"/>
    </xf>
    <xf numFmtId="0" fontId="54" fillId="0" borderId="25" xfId="0" applyFont="1" applyBorder="1" applyAlignment="1">
      <alignment horizontal="center" wrapText="1"/>
    </xf>
    <xf numFmtId="0" fontId="32" fillId="0" borderId="11" xfId="0" applyFont="1" applyBorder="1" applyAlignment="1">
      <alignment horizontal="center" wrapText="1"/>
    </xf>
    <xf numFmtId="9" fontId="10" fillId="15" borderId="2" xfId="0" applyNumberFormat="1" applyFont="1" applyFill="1" applyBorder="1" applyProtection="1">
      <protection locked="0"/>
    </xf>
    <xf numFmtId="9" fontId="10" fillId="15" borderId="14" xfId="0" applyNumberFormat="1" applyFont="1" applyFill="1" applyBorder="1" applyProtection="1">
      <protection locked="0"/>
    </xf>
    <xf numFmtId="0" fontId="42" fillId="0" borderId="37" xfId="0" applyFont="1" applyBorder="1" applyAlignment="1" applyProtection="1">
      <alignment horizontal="center" wrapText="1"/>
      <protection hidden="1"/>
    </xf>
    <xf numFmtId="0" fontId="42" fillId="0" borderId="38" xfId="0" applyFont="1" applyBorder="1" applyAlignment="1" applyProtection="1">
      <alignment horizontal="center" wrapText="1"/>
      <protection hidden="1"/>
    </xf>
    <xf numFmtId="9" fontId="8" fillId="15" borderId="39" xfId="5" applyFont="1" applyFill="1" applyBorder="1" applyProtection="1">
      <protection locked="0"/>
    </xf>
    <xf numFmtId="9" fontId="8" fillId="15" borderId="40" xfId="5" applyFont="1" applyFill="1" applyBorder="1" applyProtection="1">
      <protection locked="0"/>
    </xf>
    <xf numFmtId="9" fontId="8" fillId="15" borderId="41" xfId="5" applyFont="1" applyFill="1" applyBorder="1" applyProtection="1">
      <protection locked="0"/>
    </xf>
    <xf numFmtId="9" fontId="8" fillId="15" borderId="42" xfId="5" applyFont="1" applyFill="1" applyBorder="1" applyProtection="1">
      <protection locked="0"/>
    </xf>
    <xf numFmtId="9" fontId="8" fillId="15" borderId="43" xfId="5" applyFont="1" applyFill="1" applyBorder="1" applyProtection="1">
      <protection locked="0"/>
    </xf>
    <xf numFmtId="164" fontId="8" fillId="7" borderId="1" xfId="1" applyNumberFormat="1" applyFont="1" applyFill="1" applyBorder="1" applyProtection="1"/>
    <xf numFmtId="16" fontId="14" fillId="7" borderId="34" xfId="0" quotePrefix="1" applyNumberFormat="1" applyFont="1" applyFill="1" applyBorder="1" applyAlignment="1">
      <alignment horizontal="center" wrapText="1"/>
    </xf>
    <xf numFmtId="0" fontId="14" fillId="7" borderId="34" xfId="0" quotePrefix="1" applyFont="1" applyFill="1" applyBorder="1" applyAlignment="1">
      <alignment horizontal="center" wrapText="1"/>
    </xf>
    <xf numFmtId="0" fontId="14" fillId="13" borderId="34" xfId="0" applyFont="1" applyFill="1" applyBorder="1" applyAlignment="1">
      <alignment horizontal="center" wrapText="1"/>
    </xf>
    <xf numFmtId="0" fontId="14" fillId="13" borderId="10" xfId="0" applyFont="1" applyFill="1" applyBorder="1" applyAlignment="1">
      <alignment horizontal="center" wrapText="1"/>
    </xf>
    <xf numFmtId="16" fontId="14" fillId="16" borderId="31" xfId="0" quotePrefix="1" applyNumberFormat="1" applyFont="1" applyFill="1" applyBorder="1" applyAlignment="1">
      <alignment horizontal="center" wrapText="1"/>
    </xf>
    <xf numFmtId="0" fontId="14" fillId="16" borderId="34" xfId="0" quotePrefix="1" applyFont="1" applyFill="1" applyBorder="1" applyAlignment="1">
      <alignment horizontal="center" wrapText="1"/>
    </xf>
    <xf numFmtId="0" fontId="14" fillId="16" borderId="36" xfId="0" quotePrefix="1" applyFont="1" applyFill="1" applyBorder="1" applyAlignment="1">
      <alignment horizontal="center" wrapText="1"/>
    </xf>
    <xf numFmtId="0" fontId="10" fillId="0" borderId="0" xfId="0" applyFont="1" applyAlignment="1" applyProtection="1">
      <alignment wrapText="1"/>
      <protection hidden="1"/>
    </xf>
    <xf numFmtId="0" fontId="54" fillId="0" borderId="0" xfId="0" applyFont="1" applyAlignment="1">
      <alignment horizontal="center" wrapText="1"/>
    </xf>
    <xf numFmtId="16" fontId="14" fillId="0" borderId="0" xfId="0" quotePrefix="1" applyNumberFormat="1" applyFont="1" applyAlignment="1">
      <alignment horizontal="center" wrapText="1"/>
    </xf>
    <xf numFmtId="0" fontId="14" fillId="0" borderId="0" xfId="0" quotePrefix="1" applyFont="1" applyAlignment="1">
      <alignment horizontal="center" wrapText="1"/>
    </xf>
    <xf numFmtId="0" fontId="32" fillId="0" borderId="0" xfId="0" applyFont="1" applyAlignment="1">
      <alignment horizontal="center" wrapText="1"/>
    </xf>
    <xf numFmtId="0" fontId="42" fillId="0" borderId="0" xfId="0" applyFont="1" applyAlignment="1" applyProtection="1">
      <alignment horizontal="center" wrapText="1"/>
      <protection hidden="1"/>
    </xf>
    <xf numFmtId="9" fontId="10" fillId="0" borderId="0" xfId="0" applyNumberFormat="1" applyFont="1" applyProtection="1">
      <protection locked="0"/>
    </xf>
    <xf numFmtId="9" fontId="8" fillId="0" borderId="0" xfId="5" applyFont="1" applyFill="1" applyBorder="1" applyProtection="1">
      <protection locked="0"/>
    </xf>
    <xf numFmtId="0" fontId="8" fillId="15" borderId="4" xfId="0" applyFont="1" applyFill="1" applyBorder="1" applyAlignment="1" applyProtection="1">
      <alignment horizontal="right" vertical="top"/>
      <protection locked="0"/>
    </xf>
    <xf numFmtId="0" fontId="8" fillId="15" borderId="3" xfId="0" applyFont="1" applyFill="1" applyBorder="1" applyAlignment="1" applyProtection="1">
      <alignment vertical="top"/>
      <protection locked="0"/>
    </xf>
    <xf numFmtId="0" fontId="8" fillId="15" borderId="3" xfId="0" applyFont="1" applyFill="1" applyBorder="1" applyAlignment="1" applyProtection="1">
      <alignment horizontal="right" vertical="top"/>
      <protection locked="0"/>
    </xf>
    <xf numFmtId="0" fontId="8" fillId="15" borderId="27" xfId="0" applyFont="1" applyFill="1" applyBorder="1" applyAlignment="1" applyProtection="1">
      <alignment horizontal="right"/>
      <protection locked="0"/>
    </xf>
    <xf numFmtId="0" fontId="8" fillId="15" borderId="35" xfId="0" applyFont="1" applyFill="1" applyBorder="1" applyProtection="1">
      <protection locked="0"/>
    </xf>
    <xf numFmtId="164" fontId="8" fillId="14" borderId="32" xfId="1" applyNumberFormat="1" applyFont="1" applyFill="1" applyBorder="1" applyProtection="1"/>
    <xf numFmtId="37" fontId="8" fillId="13" borderId="3" xfId="1" applyNumberFormat="1" applyFont="1" applyFill="1" applyBorder="1" applyProtection="1"/>
    <xf numFmtId="37" fontId="8" fillId="0" borderId="3" xfId="1" applyNumberFormat="1" applyFont="1" applyFill="1" applyBorder="1" applyProtection="1"/>
    <xf numFmtId="0" fontId="61" fillId="7" borderId="18" xfId="0" applyFont="1" applyFill="1" applyBorder="1" applyAlignment="1">
      <alignment horizontal="left" indent="1"/>
    </xf>
    <xf numFmtId="0" fontId="10" fillId="7" borderId="18" xfId="0" applyFont="1" applyFill="1" applyBorder="1" applyAlignment="1">
      <alignment horizontal="center"/>
    </xf>
    <xf numFmtId="43" fontId="32" fillId="2" borderId="3" xfId="1" applyFont="1" applyFill="1" applyBorder="1" applyProtection="1">
      <protection locked="0"/>
    </xf>
    <xf numFmtId="43" fontId="32" fillId="10" borderId="3" xfId="1" applyFont="1" applyFill="1" applyBorder="1" applyProtection="1">
      <protection hidden="1"/>
    </xf>
    <xf numFmtId="0" fontId="10" fillId="7" borderId="5" xfId="0" applyFont="1" applyFill="1" applyBorder="1" applyProtection="1">
      <protection locked="0" hidden="1"/>
    </xf>
    <xf numFmtId="0" fontId="10" fillId="7" borderId="8" xfId="0" applyFont="1" applyFill="1" applyBorder="1" applyProtection="1">
      <protection locked="0" hidden="1"/>
    </xf>
    <xf numFmtId="0" fontId="62" fillId="0" borderId="0" xfId="0" quotePrefix="1" applyFont="1" applyProtection="1">
      <protection hidden="1"/>
    </xf>
    <xf numFmtId="0" fontId="8" fillId="15" borderId="0" xfId="0" applyFont="1" applyFill="1"/>
    <xf numFmtId="0" fontId="8" fillId="15" borderId="0" xfId="0" applyFont="1" applyFill="1" applyProtection="1">
      <protection locked="0"/>
    </xf>
    <xf numFmtId="9" fontId="8" fillId="0" borderId="0" xfId="5" applyFont="1" applyProtection="1"/>
    <xf numFmtId="0" fontId="6" fillId="7" borderId="0" xfId="0" applyFont="1" applyFill="1"/>
    <xf numFmtId="0" fontId="6" fillId="0" borderId="0" xfId="0" applyFont="1"/>
    <xf numFmtId="0" fontId="0" fillId="0" borderId="0" xfId="0" applyProtection="1">
      <protection locked="0"/>
    </xf>
    <xf numFmtId="0" fontId="66" fillId="0" borderId="0" xfId="0" applyFont="1"/>
    <xf numFmtId="0" fontId="67" fillId="0" borderId="0" xfId="0" applyFont="1"/>
    <xf numFmtId="0" fontId="68" fillId="0" borderId="0" xfId="0" applyFont="1"/>
    <xf numFmtId="0" fontId="69" fillId="0" borderId="0" xfId="0" applyFont="1"/>
    <xf numFmtId="0" fontId="71" fillId="0" borderId="0" xfId="0" applyFont="1"/>
    <xf numFmtId="164" fontId="79" fillId="17" borderId="16" xfId="8" applyNumberFormat="1" applyFont="1" applyFill="1" applyBorder="1" applyAlignment="1" applyProtection="1">
      <alignment horizontal="center" wrapText="1"/>
    </xf>
    <xf numFmtId="164" fontId="78" fillId="19" borderId="37" xfId="8" applyNumberFormat="1" applyFont="1" applyFill="1" applyBorder="1" applyProtection="1"/>
    <xf numFmtId="0" fontId="14" fillId="0" borderId="3" xfId="0" applyFont="1" applyBorder="1" applyAlignment="1">
      <alignment wrapText="1"/>
    </xf>
    <xf numFmtId="0" fontId="35" fillId="7" borderId="3" xfId="0" applyFont="1" applyFill="1" applyBorder="1" applyAlignment="1">
      <alignment horizontal="center" wrapText="1"/>
    </xf>
    <xf numFmtId="0" fontId="84" fillId="0" borderId="3" xfId="0" applyFont="1" applyBorder="1" applyAlignment="1">
      <alignment horizontal="center" wrapText="1"/>
    </xf>
    <xf numFmtId="0" fontId="14" fillId="0" borderId="0" xfId="0" applyFont="1" applyAlignment="1">
      <alignment wrapText="1"/>
    </xf>
    <xf numFmtId="0" fontId="73" fillId="17" borderId="0" xfId="6" applyFont="1" applyFill="1"/>
    <xf numFmtId="0" fontId="5" fillId="0" borderId="0" xfId="6"/>
    <xf numFmtId="0" fontId="72" fillId="18" borderId="0" xfId="6" applyFont="1" applyFill="1"/>
    <xf numFmtId="0" fontId="75" fillId="0" borderId="11" xfId="7" applyFont="1" applyBorder="1" applyAlignment="1"/>
    <xf numFmtId="0" fontId="72" fillId="0" borderId="11" xfId="6" applyFont="1" applyBorder="1" applyAlignment="1">
      <alignment horizontal="left"/>
    </xf>
    <xf numFmtId="0" fontId="72" fillId="0" borderId="0" xfId="6" applyFont="1" applyAlignment="1">
      <alignment horizontal="center"/>
    </xf>
    <xf numFmtId="0" fontId="77" fillId="0" borderId="0" xfId="6" applyFont="1" applyAlignment="1">
      <alignment horizontal="left"/>
    </xf>
    <xf numFmtId="164" fontId="5" fillId="0" borderId="0" xfId="8" applyNumberFormat="1" applyFont="1" applyFill="1" applyProtection="1"/>
    <xf numFmtId="0" fontId="4" fillId="0" borderId="0" xfId="6" applyFont="1"/>
    <xf numFmtId="17" fontId="78" fillId="7" borderId="11" xfId="6" applyNumberFormat="1" applyFont="1" applyFill="1" applyBorder="1"/>
    <xf numFmtId="0" fontId="78" fillId="0" borderId="0" xfId="6" applyFont="1"/>
    <xf numFmtId="164" fontId="5" fillId="0" borderId="0" xfId="8" applyNumberFormat="1" applyFont="1" applyProtection="1"/>
    <xf numFmtId="0" fontId="75" fillId="0" borderId="2" xfId="7" applyFont="1" applyBorder="1" applyAlignment="1"/>
    <xf numFmtId="0" fontId="79" fillId="0" borderId="0" xfId="6" applyFont="1"/>
    <xf numFmtId="0" fontId="79" fillId="17" borderId="16" xfId="6" applyFont="1" applyFill="1" applyBorder="1" applyAlignment="1">
      <alignment wrapText="1"/>
    </xf>
    <xf numFmtId="0" fontId="79" fillId="17" borderId="16" xfId="6" applyFont="1" applyFill="1" applyBorder="1" applyAlignment="1">
      <alignment horizontal="center" wrapText="1"/>
    </xf>
    <xf numFmtId="0" fontId="80" fillId="17" borderId="16" xfId="6" applyFont="1" applyFill="1" applyBorder="1" applyAlignment="1">
      <alignment horizontal="center" wrapText="1"/>
    </xf>
    <xf numFmtId="0" fontId="80" fillId="17" borderId="18" xfId="6" applyFont="1" applyFill="1" applyBorder="1" applyAlignment="1">
      <alignment horizontal="center" wrapText="1"/>
    </xf>
    <xf numFmtId="0" fontId="79" fillId="17" borderId="25" xfId="6" applyFont="1" applyFill="1" applyBorder="1" applyAlignment="1">
      <alignment horizontal="center" wrapText="1"/>
    </xf>
    <xf numFmtId="0" fontId="79" fillId="17" borderId="3" xfId="6" applyFont="1" applyFill="1" applyBorder="1" applyAlignment="1">
      <alignment horizontal="center" wrapText="1"/>
    </xf>
    <xf numFmtId="0" fontId="79" fillId="17" borderId="25" xfId="6" applyFont="1" applyFill="1" applyBorder="1" applyAlignment="1">
      <alignment wrapText="1"/>
    </xf>
    <xf numFmtId="0" fontId="79" fillId="17" borderId="18" xfId="6" applyFont="1" applyFill="1" applyBorder="1" applyAlignment="1">
      <alignment horizontal="center" wrapText="1"/>
    </xf>
    <xf numFmtId="0" fontId="72" fillId="0" borderId="46" xfId="6" applyFont="1" applyBorder="1" applyAlignment="1">
      <alignment wrapText="1"/>
    </xf>
    <xf numFmtId="0" fontId="72" fillId="0" borderId="3" xfId="6" applyFont="1" applyBorder="1" applyAlignment="1">
      <alignment wrapText="1"/>
    </xf>
    <xf numFmtId="0" fontId="72" fillId="19" borderId="47" xfId="6" applyFont="1" applyFill="1" applyBorder="1"/>
    <xf numFmtId="0" fontId="78" fillId="19" borderId="37" xfId="6" applyFont="1" applyFill="1" applyBorder="1"/>
    <xf numFmtId="169" fontId="78" fillId="19" borderId="37" xfId="6" applyNumberFormat="1" applyFont="1" applyFill="1" applyBorder="1"/>
    <xf numFmtId="169" fontId="78" fillId="19" borderId="47" xfId="6" applyNumberFormat="1" applyFont="1" applyFill="1" applyBorder="1"/>
    <xf numFmtId="169" fontId="78" fillId="19" borderId="48" xfId="6" applyNumberFormat="1" applyFont="1" applyFill="1" applyBorder="1"/>
    <xf numFmtId="2" fontId="5" fillId="19" borderId="47" xfId="6" applyNumberFormat="1" applyFill="1" applyBorder="1"/>
    <xf numFmtId="0" fontId="79" fillId="0" borderId="46" xfId="6" applyFont="1" applyBorder="1"/>
    <xf numFmtId="0" fontId="6" fillId="0" borderId="3" xfId="6" applyFont="1" applyBorder="1" applyAlignment="1">
      <alignment wrapText="1"/>
    </xf>
    <xf numFmtId="0" fontId="80" fillId="0" borderId="46" xfId="6" applyFont="1" applyBorder="1"/>
    <xf numFmtId="0" fontId="30" fillId="0" borderId="3" xfId="6" applyFont="1" applyBorder="1" applyAlignment="1">
      <alignment horizontal="left" vertical="center" wrapText="1"/>
    </xf>
    <xf numFmtId="0" fontId="79" fillId="0" borderId="3" xfId="6" applyFont="1" applyBorder="1"/>
    <xf numFmtId="0" fontId="81" fillId="0" borderId="46" xfId="6" applyFont="1" applyBorder="1" applyAlignment="1">
      <alignment horizontal="left" vertical="top" wrapText="1" readingOrder="1"/>
    </xf>
    <xf numFmtId="0" fontId="81" fillId="0" borderId="3" xfId="6" applyFont="1" applyBorder="1" applyAlignment="1">
      <alignment horizontal="left" vertical="top" wrapText="1" readingOrder="1"/>
    </xf>
    <xf numFmtId="0" fontId="81" fillId="0" borderId="46" xfId="6" applyFont="1" applyBorder="1" applyAlignment="1">
      <alignment wrapText="1" readingOrder="1"/>
    </xf>
    <xf numFmtId="0" fontId="81" fillId="0" borderId="49" xfId="6" applyFont="1" applyBorder="1" applyAlignment="1">
      <alignment horizontal="left" vertical="top" wrapText="1" readingOrder="1"/>
    </xf>
    <xf numFmtId="0" fontId="82" fillId="0" borderId="49" xfId="6" applyFont="1" applyBorder="1" applyAlignment="1">
      <alignment horizontal="left" vertical="top" wrapText="1" readingOrder="1"/>
    </xf>
    <xf numFmtId="0" fontId="81" fillId="0" borderId="35" xfId="6" applyFont="1" applyBorder="1" applyAlignment="1">
      <alignment horizontal="left" vertical="top" wrapText="1" readingOrder="1"/>
    </xf>
    <xf numFmtId="0" fontId="72" fillId="0" borderId="16" xfId="6" applyFont="1" applyBorder="1"/>
    <xf numFmtId="0" fontId="72" fillId="0" borderId="0" xfId="6" applyFont="1"/>
    <xf numFmtId="164" fontId="5" fillId="0" borderId="0" xfId="8" applyNumberFormat="1" applyFont="1" applyFill="1" applyBorder="1" applyProtection="1"/>
    <xf numFmtId="0" fontId="85" fillId="0" borderId="0" xfId="0" applyFont="1" applyAlignment="1">
      <alignment vertical="center"/>
    </xf>
    <xf numFmtId="0" fontId="84" fillId="7" borderId="3" xfId="0" applyFont="1" applyFill="1" applyBorder="1" applyAlignment="1">
      <alignment horizontal="center" wrapText="1"/>
    </xf>
    <xf numFmtId="164" fontId="10" fillId="7" borderId="3" xfId="1" applyNumberFormat="1" applyFont="1" applyFill="1" applyBorder="1" applyProtection="1"/>
    <xf numFmtId="164" fontId="10" fillId="2" borderId="3" xfId="1" applyNumberFormat="1" applyFont="1" applyFill="1" applyBorder="1" applyProtection="1"/>
    <xf numFmtId="164" fontId="8" fillId="0" borderId="3" xfId="1" applyNumberFormat="1" applyFont="1" applyFill="1" applyBorder="1" applyAlignment="1" applyProtection="1"/>
    <xf numFmtId="1" fontId="8" fillId="0" borderId="3" xfId="1" applyNumberFormat="1" applyFont="1" applyFill="1" applyBorder="1" applyProtection="1"/>
    <xf numFmtId="1" fontId="8" fillId="7" borderId="3" xfId="1" applyNumberFormat="1" applyFont="1" applyFill="1" applyBorder="1" applyProtection="1"/>
    <xf numFmtId="164" fontId="8" fillId="0" borderId="4" xfId="1" applyNumberFormat="1" applyFont="1" applyFill="1" applyBorder="1" applyAlignment="1" applyProtection="1"/>
    <xf numFmtId="0" fontId="5" fillId="14" borderId="46" xfId="6" applyFill="1" applyBorder="1"/>
    <xf numFmtId="0" fontId="5" fillId="14" borderId="3" xfId="6" applyFill="1" applyBorder="1"/>
    <xf numFmtId="0" fontId="5" fillId="7" borderId="46" xfId="6" applyFill="1" applyBorder="1"/>
    <xf numFmtId="0" fontId="5" fillId="7" borderId="3" xfId="6" applyFill="1" applyBorder="1"/>
    <xf numFmtId="0" fontId="79" fillId="7" borderId="46" xfId="6" applyFont="1" applyFill="1" applyBorder="1"/>
    <xf numFmtId="0" fontId="79" fillId="7" borderId="3" xfId="6" applyFont="1" applyFill="1" applyBorder="1"/>
    <xf numFmtId="0" fontId="86" fillId="0" borderId="0" xfId="6" applyFont="1"/>
    <xf numFmtId="0" fontId="3" fillId="7" borderId="46" xfId="6" applyFont="1" applyFill="1" applyBorder="1"/>
    <xf numFmtId="0" fontId="3" fillId="7" borderId="3" xfId="6" applyFont="1" applyFill="1" applyBorder="1"/>
    <xf numFmtId="0" fontId="79" fillId="0" borderId="0" xfId="6" applyFont="1" applyAlignment="1">
      <alignment horizontal="left" vertical="top"/>
    </xf>
    <xf numFmtId="0" fontId="80" fillId="20" borderId="16" xfId="6" applyFont="1" applyFill="1" applyBorder="1" applyAlignment="1">
      <alignment horizontal="center" wrapText="1"/>
    </xf>
    <xf numFmtId="169" fontId="78" fillId="20" borderId="47" xfId="6" applyNumberFormat="1" applyFont="1" applyFill="1" applyBorder="1"/>
    <xf numFmtId="0" fontId="80" fillId="20" borderId="18" xfId="6" applyFont="1" applyFill="1" applyBorder="1" applyAlignment="1">
      <alignment horizontal="center" wrapText="1"/>
    </xf>
    <xf numFmtId="0" fontId="79" fillId="20" borderId="16" xfId="6" applyFont="1" applyFill="1" applyBorder="1" applyAlignment="1">
      <alignment horizontal="center" wrapText="1"/>
    </xf>
    <xf numFmtId="0" fontId="78" fillId="20" borderId="37" xfId="6" applyFont="1" applyFill="1" applyBorder="1"/>
    <xf numFmtId="0" fontId="79" fillId="20" borderId="16" xfId="6" applyFont="1" applyFill="1" applyBorder="1" applyAlignment="1">
      <alignment wrapText="1"/>
    </xf>
    <xf numFmtId="169" fontId="78" fillId="20" borderId="37" xfId="6" applyNumberFormat="1" applyFont="1" applyFill="1" applyBorder="1"/>
    <xf numFmtId="0" fontId="79" fillId="14" borderId="16" xfId="6" applyFont="1" applyFill="1" applyBorder="1" applyAlignment="1">
      <alignment horizontal="center" wrapText="1"/>
    </xf>
    <xf numFmtId="0" fontId="79" fillId="7" borderId="16" xfId="6" applyFont="1" applyFill="1" applyBorder="1" applyAlignment="1">
      <alignment horizontal="center" wrapText="1"/>
    </xf>
    <xf numFmtId="0" fontId="87" fillId="0" borderId="3" xfId="0" applyFont="1" applyBorder="1" applyAlignment="1">
      <alignment vertical="center"/>
    </xf>
    <xf numFmtId="0" fontId="83" fillId="0" borderId="3" xfId="0" applyFont="1" applyBorder="1"/>
    <xf numFmtId="0" fontId="8" fillId="9" borderId="3" xfId="0" applyFont="1" applyFill="1" applyBorder="1"/>
    <xf numFmtId="164" fontId="8" fillId="9" borderId="4" xfId="1" applyNumberFormat="1" applyFont="1" applyFill="1" applyBorder="1" applyAlignment="1" applyProtection="1"/>
    <xf numFmtId="164" fontId="8" fillId="9" borderId="3" xfId="1" applyNumberFormat="1" applyFont="1" applyFill="1" applyBorder="1" applyAlignment="1" applyProtection="1"/>
    <xf numFmtId="164" fontId="10" fillId="9" borderId="3" xfId="1" applyNumberFormat="1" applyFont="1" applyFill="1" applyBorder="1" applyProtection="1"/>
    <xf numFmtId="43" fontId="8" fillId="9" borderId="3" xfId="1" applyFont="1" applyFill="1" applyBorder="1" applyProtection="1"/>
    <xf numFmtId="2" fontId="8" fillId="9" borderId="3" xfId="1" applyNumberFormat="1" applyFont="1" applyFill="1" applyBorder="1" applyProtection="1"/>
    <xf numFmtId="1" fontId="8" fillId="9" borderId="3" xfId="1" applyNumberFormat="1" applyFont="1" applyFill="1" applyBorder="1" applyProtection="1"/>
    <xf numFmtId="43" fontId="14" fillId="9" borderId="3" xfId="0" applyNumberFormat="1" applyFont="1" applyFill="1" applyBorder="1" applyAlignment="1">
      <alignment horizontal="center" wrapText="1"/>
    </xf>
    <xf numFmtId="0" fontId="8" fillId="21" borderId="3" xfId="0" applyFont="1" applyFill="1" applyBorder="1"/>
    <xf numFmtId="164" fontId="9" fillId="21" borderId="4" xfId="1" applyNumberFormat="1" applyFont="1" applyFill="1" applyBorder="1" applyAlignment="1" applyProtection="1"/>
    <xf numFmtId="164" fontId="8" fillId="21" borderId="3" xfId="1" applyNumberFormat="1" applyFont="1" applyFill="1" applyBorder="1" applyAlignment="1" applyProtection="1"/>
    <xf numFmtId="164" fontId="10" fillId="21" borderId="3" xfId="1" applyNumberFormat="1" applyFont="1" applyFill="1" applyBorder="1" applyProtection="1"/>
    <xf numFmtId="43" fontId="8" fillId="21" borderId="3" xfId="1" applyFont="1" applyFill="1" applyBorder="1" applyProtection="1"/>
    <xf numFmtId="2" fontId="8" fillId="21" borderId="3" xfId="1" applyNumberFormat="1" applyFont="1" applyFill="1" applyBorder="1" applyProtection="1"/>
    <xf numFmtId="1" fontId="8" fillId="21" borderId="3" xfId="1" applyNumberFormat="1" applyFont="1" applyFill="1" applyBorder="1" applyProtection="1"/>
    <xf numFmtId="43" fontId="14" fillId="21" borderId="3" xfId="0" applyNumberFormat="1" applyFont="1" applyFill="1" applyBorder="1" applyAlignment="1">
      <alignment horizontal="center" wrapText="1"/>
    </xf>
    <xf numFmtId="0" fontId="3" fillId="0" borderId="46" xfId="6" applyFont="1" applyBorder="1"/>
    <xf numFmtId="0" fontId="3" fillId="0" borderId="3" xfId="6" applyFont="1" applyBorder="1"/>
    <xf numFmtId="0" fontId="8" fillId="22" borderId="0" xfId="0" applyFont="1" applyFill="1"/>
    <xf numFmtId="0" fontId="14" fillId="22" borderId="3" xfId="0" applyFont="1" applyFill="1" applyBorder="1" applyAlignment="1">
      <alignment wrapText="1"/>
    </xf>
    <xf numFmtId="0" fontId="14" fillId="22" borderId="0" xfId="0" applyFont="1" applyFill="1" applyAlignment="1">
      <alignment wrapText="1"/>
    </xf>
    <xf numFmtId="0" fontId="14" fillId="22" borderId="3" xfId="0" applyFont="1" applyFill="1" applyBorder="1" applyAlignment="1">
      <alignment horizontal="center" wrapText="1"/>
    </xf>
    <xf numFmtId="0" fontId="84" fillId="22" borderId="3" xfId="0" applyFont="1" applyFill="1" applyBorder="1" applyAlignment="1">
      <alignment horizontal="center" wrapText="1"/>
    </xf>
    <xf numFmtId="0" fontId="35" fillId="22" borderId="3" xfId="0" applyFont="1" applyFill="1" applyBorder="1" applyAlignment="1">
      <alignment horizontal="center" wrapText="1"/>
    </xf>
    <xf numFmtId="0" fontId="9" fillId="22" borderId="2" xfId="0" applyFont="1" applyFill="1" applyBorder="1" applyAlignment="1">
      <alignment horizontal="center" wrapText="1"/>
    </xf>
    <xf numFmtId="0" fontId="88" fillId="0" borderId="40" xfId="6" applyFont="1" applyBorder="1"/>
    <xf numFmtId="0" fontId="72" fillId="23" borderId="18" xfId="6" applyFont="1" applyFill="1" applyBorder="1"/>
    <xf numFmtId="164" fontId="5" fillId="23" borderId="44" xfId="8" applyNumberFormat="1" applyFont="1" applyFill="1" applyBorder="1" applyProtection="1"/>
    <xf numFmtId="0" fontId="5" fillId="23" borderId="44" xfId="6" applyFill="1" applyBorder="1"/>
    <xf numFmtId="0" fontId="5" fillId="23" borderId="45" xfId="6" applyFill="1" applyBorder="1"/>
    <xf numFmtId="0" fontId="72" fillId="22" borderId="18" xfId="6" applyFont="1" applyFill="1" applyBorder="1"/>
    <xf numFmtId="0" fontId="5" fillId="22" borderId="44" xfId="6" applyFill="1" applyBorder="1"/>
    <xf numFmtId="0" fontId="5" fillId="22" borderId="29" xfId="6" applyFill="1" applyBorder="1"/>
    <xf numFmtId="0" fontId="5" fillId="22" borderId="30" xfId="6" applyFill="1" applyBorder="1"/>
    <xf numFmtId="0" fontId="72" fillId="24" borderId="18" xfId="6" applyFont="1" applyFill="1" applyBorder="1"/>
    <xf numFmtId="164" fontId="5" fillId="24" borderId="44" xfId="8" applyNumberFormat="1" applyFont="1" applyFill="1" applyBorder="1" applyProtection="1"/>
    <xf numFmtId="0" fontId="5" fillId="24" borderId="44" xfId="6" applyFill="1" applyBorder="1"/>
    <xf numFmtId="0" fontId="5" fillId="24" borderId="45" xfId="6" applyFill="1" applyBorder="1"/>
    <xf numFmtId="0" fontId="66" fillId="0" borderId="4" xfId="0" applyFont="1" applyBorder="1"/>
    <xf numFmtId="0" fontId="79" fillId="14" borderId="16" xfId="6" applyFont="1" applyFill="1" applyBorder="1" applyAlignment="1">
      <alignment wrapText="1"/>
    </xf>
    <xf numFmtId="0" fontId="87" fillId="14" borderId="3" xfId="0" applyFont="1" applyFill="1" applyBorder="1" applyAlignment="1">
      <alignment vertical="center"/>
    </xf>
    <xf numFmtId="0" fontId="80" fillId="19" borderId="16" xfId="6" applyFont="1" applyFill="1" applyBorder="1" applyAlignment="1">
      <alignment horizontal="center" wrapText="1"/>
    </xf>
    <xf numFmtId="0" fontId="79" fillId="9" borderId="16" xfId="6" applyFont="1" applyFill="1" applyBorder="1" applyAlignment="1">
      <alignment wrapText="1"/>
    </xf>
    <xf numFmtId="0" fontId="2" fillId="9" borderId="46" xfId="6" applyFont="1" applyFill="1" applyBorder="1"/>
    <xf numFmtId="0" fontId="79" fillId="19" borderId="0" xfId="6" applyFont="1" applyFill="1" applyAlignment="1">
      <alignment horizontal="left" vertical="top"/>
    </xf>
    <xf numFmtId="0" fontId="79" fillId="19" borderId="46" xfId="6" applyFont="1" applyFill="1" applyBorder="1"/>
    <xf numFmtId="0" fontId="79" fillId="19" borderId="3" xfId="6" applyFont="1" applyFill="1" applyBorder="1"/>
    <xf numFmtId="0" fontId="79" fillId="19" borderId="0" xfId="6" applyFont="1" applyFill="1"/>
    <xf numFmtId="0" fontId="87" fillId="9" borderId="3" xfId="0" applyFont="1" applyFill="1" applyBorder="1" applyAlignment="1">
      <alignment vertical="center"/>
    </xf>
    <xf numFmtId="0" fontId="8" fillId="14" borderId="3" xfId="0" applyFont="1" applyFill="1" applyBorder="1"/>
    <xf numFmtId="164" fontId="8" fillId="14" borderId="4" xfId="1" applyNumberFormat="1" applyFont="1" applyFill="1" applyBorder="1" applyAlignment="1" applyProtection="1"/>
    <xf numFmtId="164" fontId="8" fillId="14" borderId="3" xfId="1" applyNumberFormat="1" applyFont="1" applyFill="1" applyBorder="1" applyAlignment="1" applyProtection="1"/>
    <xf numFmtId="164" fontId="10" fillId="14" borderId="3" xfId="1" applyNumberFormat="1" applyFont="1" applyFill="1" applyBorder="1" applyProtection="1"/>
    <xf numFmtId="43" fontId="8" fillId="14" borderId="3" xfId="1" applyFont="1" applyFill="1" applyBorder="1" applyProtection="1"/>
    <xf numFmtId="2" fontId="8" fillId="14" borderId="3" xfId="1" applyNumberFormat="1" applyFont="1" applyFill="1" applyBorder="1" applyProtection="1"/>
    <xf numFmtId="1" fontId="8" fillId="14" borderId="3" xfId="1" applyNumberFormat="1" applyFont="1" applyFill="1" applyBorder="1" applyProtection="1"/>
    <xf numFmtId="43" fontId="14" fillId="14" borderId="3" xfId="0" applyNumberFormat="1" applyFont="1" applyFill="1" applyBorder="1" applyAlignment="1">
      <alignment horizontal="center" wrapText="1"/>
    </xf>
    <xf numFmtId="0" fontId="79" fillId="20" borderId="0" xfId="6" applyFont="1" applyFill="1" applyAlignment="1">
      <alignment horizontal="left" vertical="top"/>
    </xf>
    <xf numFmtId="0" fontId="79" fillId="20" borderId="3" xfId="6" applyFont="1" applyFill="1" applyBorder="1"/>
    <xf numFmtId="164" fontId="10" fillId="20" borderId="3" xfId="1" applyNumberFormat="1" applyFont="1" applyFill="1" applyBorder="1" applyProtection="1"/>
    <xf numFmtId="43" fontId="8" fillId="20" borderId="3" xfId="1" applyFont="1" applyFill="1" applyBorder="1" applyProtection="1"/>
    <xf numFmtId="2" fontId="8" fillId="20" borderId="3" xfId="1" applyNumberFormat="1" applyFont="1" applyFill="1" applyBorder="1" applyProtection="1"/>
    <xf numFmtId="1" fontId="8" fillId="20" borderId="3" xfId="1" applyNumberFormat="1" applyFont="1" applyFill="1" applyBorder="1" applyProtection="1"/>
    <xf numFmtId="43" fontId="14" fillId="20" borderId="3" xfId="0" applyNumberFormat="1" applyFont="1" applyFill="1" applyBorder="1" applyAlignment="1">
      <alignment horizontal="center" wrapText="1"/>
    </xf>
    <xf numFmtId="43" fontId="8" fillId="2" borderId="3" xfId="1" applyFont="1" applyFill="1" applyBorder="1" applyProtection="1">
      <protection locked="0"/>
    </xf>
    <xf numFmtId="43" fontId="8" fillId="7" borderId="3" xfId="1" applyFont="1" applyFill="1" applyBorder="1" applyProtection="1"/>
    <xf numFmtId="43" fontId="8" fillId="2" borderId="3" xfId="1" applyFont="1" applyFill="1" applyBorder="1" applyProtection="1"/>
    <xf numFmtId="43" fontId="8" fillId="0" borderId="1" xfId="1" applyFont="1" applyFill="1" applyBorder="1" applyProtection="1">
      <protection hidden="1"/>
    </xf>
    <xf numFmtId="43" fontId="8" fillId="15" borderId="3" xfId="1" applyFont="1" applyFill="1" applyBorder="1" applyProtection="1">
      <protection locked="0" hidden="1"/>
    </xf>
    <xf numFmtId="43" fontId="8" fillId="2" borderId="3" xfId="1" applyFont="1" applyFill="1" applyBorder="1" applyProtection="1">
      <protection hidden="1"/>
    </xf>
    <xf numFmtId="43" fontId="40" fillId="0" borderId="1" xfId="1" applyFont="1" applyBorder="1" applyAlignment="1" applyProtection="1">
      <alignment horizontal="center" wrapText="1"/>
      <protection hidden="1"/>
    </xf>
    <xf numFmtId="43" fontId="40" fillId="12" borderId="1" xfId="1" applyFont="1" applyFill="1" applyBorder="1" applyAlignment="1" applyProtection="1">
      <alignment horizontal="center" wrapText="1"/>
      <protection hidden="1"/>
    </xf>
    <xf numFmtId="43" fontId="43" fillId="0" borderId="1" xfId="1" applyFont="1" applyBorder="1" applyAlignment="1" applyProtection="1">
      <alignment horizontal="center" wrapText="1"/>
      <protection hidden="1"/>
    </xf>
    <xf numFmtId="43" fontId="8" fillId="2" borderId="1" xfId="1" applyFont="1" applyFill="1" applyBorder="1" applyProtection="1">
      <protection locked="0"/>
    </xf>
    <xf numFmtId="43" fontId="8" fillId="12" borderId="1" xfId="1" applyFont="1" applyFill="1" applyBorder="1" applyProtection="1"/>
    <xf numFmtId="43" fontId="40" fillId="0" borderId="1" xfId="1" applyFont="1" applyBorder="1" applyAlignment="1" applyProtection="1">
      <alignment horizontal="center" wrapText="1"/>
    </xf>
    <xf numFmtId="43" fontId="43" fillId="3" borderId="3" xfId="1" applyFont="1" applyFill="1" applyBorder="1" applyProtection="1">
      <protection hidden="1"/>
    </xf>
    <xf numFmtId="43" fontId="40" fillId="2" borderId="1" xfId="1" applyFont="1" applyFill="1" applyBorder="1" applyProtection="1">
      <protection locked="0"/>
    </xf>
    <xf numFmtId="43" fontId="40" fillId="12" borderId="1" xfId="1" applyFont="1" applyFill="1" applyBorder="1" applyProtection="1"/>
    <xf numFmtId="43" fontId="8" fillId="0" borderId="1" xfId="1" applyFont="1" applyFill="1" applyBorder="1" applyProtection="1"/>
    <xf numFmtId="43" fontId="43" fillId="0" borderId="3" xfId="1" applyFont="1" applyFill="1" applyBorder="1" applyProtection="1">
      <protection hidden="1"/>
    </xf>
    <xf numFmtId="43" fontId="40" fillId="0" borderId="1" xfId="1" applyFont="1" applyFill="1" applyBorder="1" applyProtection="1"/>
    <xf numFmtId="43" fontId="40" fillId="0" borderId="1" xfId="1" applyFont="1" applyFill="1" applyBorder="1" applyProtection="1">
      <protection hidden="1"/>
    </xf>
    <xf numFmtId="43" fontId="9" fillId="4" borderId="3" xfId="1" applyFont="1" applyFill="1" applyBorder="1" applyProtection="1">
      <protection hidden="1"/>
    </xf>
    <xf numFmtId="43" fontId="40" fillId="12" borderId="1" xfId="1" applyFont="1" applyFill="1" applyBorder="1" applyProtection="1">
      <protection hidden="1"/>
    </xf>
    <xf numFmtId="43" fontId="10" fillId="3" borderId="1" xfId="1" applyFont="1" applyFill="1" applyBorder="1" applyProtection="1">
      <protection hidden="1"/>
    </xf>
    <xf numFmtId="43" fontId="8" fillId="2" borderId="1" xfId="1" applyFont="1" applyFill="1" applyBorder="1" applyProtection="1"/>
    <xf numFmtId="43" fontId="40" fillId="0" borderId="3" xfId="1" applyFont="1" applyBorder="1" applyAlignment="1" applyProtection="1">
      <alignment horizontal="center" wrapText="1"/>
      <protection hidden="1"/>
    </xf>
    <xf numFmtId="43" fontId="41" fillId="0" borderId="13" xfId="1" applyFont="1" applyBorder="1" applyProtection="1">
      <protection locked="0"/>
    </xf>
    <xf numFmtId="43" fontId="44" fillId="0" borderId="13" xfId="1" applyFont="1" applyBorder="1" applyProtection="1">
      <protection locked="0"/>
    </xf>
    <xf numFmtId="43" fontId="41" fillId="0" borderId="13" xfId="1" applyFont="1" applyBorder="1" applyProtection="1">
      <protection hidden="1"/>
    </xf>
    <xf numFmtId="43" fontId="41" fillId="0" borderId="13" xfId="1" applyFont="1" applyBorder="1" applyProtection="1"/>
    <xf numFmtId="43" fontId="44" fillId="0" borderId="13" xfId="1" applyFont="1" applyBorder="1" applyProtection="1">
      <protection hidden="1"/>
    </xf>
    <xf numFmtId="43" fontId="8" fillId="22" borderId="0" xfId="0" applyNumberFormat="1" applyFont="1" applyFill="1"/>
    <xf numFmtId="0" fontId="89" fillId="0" borderId="0" xfId="3" applyFont="1" applyAlignment="1" applyProtection="1">
      <alignment horizontal="right"/>
    </xf>
    <xf numFmtId="43" fontId="8" fillId="24" borderId="0" xfId="0" applyNumberFormat="1" applyFont="1" applyFill="1"/>
    <xf numFmtId="0" fontId="83" fillId="0" borderId="0" xfId="0" applyFont="1" applyAlignment="1">
      <alignment horizontal="right"/>
    </xf>
    <xf numFmtId="43" fontId="8" fillId="25" borderId="3" xfId="1" applyFont="1" applyFill="1" applyBorder="1" applyProtection="1">
      <protection locked="0"/>
    </xf>
    <xf numFmtId="0" fontId="79" fillId="0" borderId="16" xfId="6" applyFont="1" applyBorder="1" applyAlignment="1">
      <alignment wrapText="1"/>
    </xf>
    <xf numFmtId="0" fontId="79" fillId="0" borderId="16" xfId="6" applyFont="1" applyBorder="1" applyAlignment="1">
      <alignment horizontal="center" wrapText="1"/>
    </xf>
    <xf numFmtId="0" fontId="80" fillId="0" borderId="16" xfId="6" applyFont="1" applyBorder="1" applyAlignment="1">
      <alignment horizontal="center" wrapText="1"/>
    </xf>
    <xf numFmtId="0" fontId="80" fillId="0" borderId="18" xfId="6" applyFont="1" applyBorder="1" applyAlignment="1">
      <alignment horizontal="center" wrapText="1"/>
    </xf>
    <xf numFmtId="0" fontId="79" fillId="0" borderId="3" xfId="6" applyFont="1" applyBorder="1" applyAlignment="1">
      <alignment horizontal="center" wrapText="1"/>
    </xf>
    <xf numFmtId="0" fontId="79" fillId="0" borderId="25" xfId="6" applyFont="1" applyBorder="1" applyAlignment="1">
      <alignment horizontal="center" wrapText="1"/>
    </xf>
    <xf numFmtId="0" fontId="79" fillId="0" borderId="25" xfId="6" applyFont="1" applyBorder="1" applyAlignment="1">
      <alignment wrapText="1"/>
    </xf>
    <xf numFmtId="164" fontId="79" fillId="0" borderId="16" xfId="8" applyNumberFormat="1" applyFont="1" applyFill="1" applyBorder="1" applyAlignment="1" applyProtection="1">
      <alignment horizontal="center" wrapText="1"/>
    </xf>
    <xf numFmtId="0" fontId="79" fillId="0" borderId="18" xfId="6" applyFont="1" applyBorder="1" applyAlignment="1">
      <alignment horizontal="center" wrapText="1"/>
    </xf>
    <xf numFmtId="0" fontId="8" fillId="14" borderId="3" xfId="0" applyFont="1" applyFill="1" applyBorder="1" applyAlignment="1">
      <alignment horizontal="right"/>
    </xf>
    <xf numFmtId="0" fontId="8" fillId="9" borderId="3" xfId="0" applyFont="1" applyFill="1" applyBorder="1" applyAlignment="1">
      <alignment horizontal="right"/>
    </xf>
    <xf numFmtId="0" fontId="90" fillId="0" borderId="0" xfId="6" applyFont="1"/>
    <xf numFmtId="0" fontId="90" fillId="17" borderId="16" xfId="6" applyFont="1" applyFill="1" applyBorder="1" applyAlignment="1">
      <alignment wrapText="1"/>
    </xf>
    <xf numFmtId="0" fontId="90" fillId="17" borderId="16" xfId="6" applyFont="1" applyFill="1" applyBorder="1" applyAlignment="1">
      <alignment horizontal="center" wrapText="1"/>
    </xf>
    <xf numFmtId="0" fontId="91" fillId="17" borderId="16" xfId="6" applyFont="1" applyFill="1" applyBorder="1" applyAlignment="1">
      <alignment horizontal="center" wrapText="1"/>
    </xf>
    <xf numFmtId="0" fontId="91" fillId="20" borderId="16" xfId="6" applyFont="1" applyFill="1" applyBorder="1" applyAlignment="1">
      <alignment horizontal="center" wrapText="1"/>
    </xf>
    <xf numFmtId="0" fontId="91" fillId="20" borderId="18" xfId="6" applyFont="1" applyFill="1" applyBorder="1" applyAlignment="1">
      <alignment horizontal="center" wrapText="1"/>
    </xf>
    <xf numFmtId="0" fontId="90" fillId="17" borderId="3" xfId="6" applyFont="1" applyFill="1" applyBorder="1" applyAlignment="1">
      <alignment horizontal="center" wrapText="1"/>
    </xf>
    <xf numFmtId="0" fontId="91" fillId="17" borderId="18" xfId="6" applyFont="1" applyFill="1" applyBorder="1" applyAlignment="1">
      <alignment horizontal="center" wrapText="1"/>
    </xf>
    <xf numFmtId="0" fontId="90" fillId="17" borderId="25" xfId="6" applyFont="1" applyFill="1" applyBorder="1" applyAlignment="1">
      <alignment horizontal="center" wrapText="1"/>
    </xf>
    <xf numFmtId="0" fontId="90" fillId="17" borderId="25" xfId="6" applyFont="1" applyFill="1" applyBorder="1" applyAlignment="1">
      <alignment wrapText="1"/>
    </xf>
    <xf numFmtId="164" fontId="90" fillId="17" borderId="16" xfId="8" applyNumberFormat="1" applyFont="1" applyFill="1" applyBorder="1" applyAlignment="1" applyProtection="1">
      <alignment horizontal="center" wrapText="1"/>
    </xf>
    <xf numFmtId="0" fontId="90" fillId="17" borderId="18" xfId="6" applyFont="1" applyFill="1" applyBorder="1" applyAlignment="1">
      <alignment horizontal="center" wrapText="1"/>
    </xf>
    <xf numFmtId="0" fontId="91" fillId="19" borderId="16" xfId="6" applyFont="1" applyFill="1" applyBorder="1" applyAlignment="1">
      <alignment horizontal="center" wrapText="1"/>
    </xf>
    <xf numFmtId="0" fontId="90" fillId="9" borderId="16" xfId="6" applyFont="1" applyFill="1" applyBorder="1" applyAlignment="1">
      <alignment wrapText="1"/>
    </xf>
    <xf numFmtId="0" fontId="90" fillId="20" borderId="16" xfId="6" applyFont="1" applyFill="1" applyBorder="1" applyAlignment="1">
      <alignment wrapText="1"/>
    </xf>
    <xf numFmtId="0" fontId="90" fillId="20" borderId="16" xfId="6" applyFont="1" applyFill="1" applyBorder="1" applyAlignment="1">
      <alignment horizontal="center" wrapText="1"/>
    </xf>
    <xf numFmtId="0" fontId="90" fillId="14" borderId="16" xfId="6" applyFont="1" applyFill="1" applyBorder="1" applyAlignment="1">
      <alignment horizontal="center" wrapText="1"/>
    </xf>
    <xf numFmtId="0" fontId="90" fillId="7" borderId="16" xfId="6" applyFont="1" applyFill="1" applyBorder="1" applyAlignment="1">
      <alignment horizontal="center" wrapText="1"/>
    </xf>
    <xf numFmtId="0" fontId="90" fillId="14" borderId="16" xfId="6" applyFont="1" applyFill="1" applyBorder="1" applyAlignment="1">
      <alignment wrapText="1"/>
    </xf>
    <xf numFmtId="2" fontId="90" fillId="15" borderId="46" xfId="1" applyNumberFormat="1" applyFont="1" applyFill="1" applyBorder="1" applyProtection="1">
      <protection locked="0"/>
    </xf>
    <xf numFmtId="2" fontId="90" fillId="15" borderId="39" xfId="1" applyNumberFormat="1" applyFont="1" applyFill="1" applyBorder="1" applyProtection="1">
      <protection locked="0"/>
    </xf>
    <xf numFmtId="44" fontId="90" fillId="20" borderId="39" xfId="2" applyFont="1" applyFill="1" applyBorder="1" applyProtection="1"/>
    <xf numFmtId="44" fontId="90" fillId="15" borderId="46" xfId="2" applyFont="1" applyFill="1" applyBorder="1" applyProtection="1">
      <protection locked="0"/>
    </xf>
    <xf numFmtId="44" fontId="90" fillId="15" borderId="39" xfId="2" applyFont="1" applyFill="1" applyBorder="1" applyProtection="1">
      <protection locked="0"/>
    </xf>
    <xf numFmtId="44" fontId="92" fillId="0" borderId="48" xfId="2" applyFont="1" applyFill="1" applyBorder="1" applyProtection="1"/>
    <xf numFmtId="43" fontId="90" fillId="0" borderId="46" xfId="1" applyFont="1" applyFill="1" applyBorder="1" applyProtection="1"/>
    <xf numFmtId="43" fontId="90" fillId="0" borderId="39" xfId="1" applyFont="1" applyFill="1" applyBorder="1" applyProtection="1"/>
    <xf numFmtId="44" fontId="90" fillId="0" borderId="39" xfId="2" applyFont="1" applyFill="1" applyBorder="1" applyProtection="1"/>
    <xf numFmtId="44" fontId="90" fillId="0" borderId="46" xfId="2" applyFont="1" applyFill="1" applyBorder="1" applyProtection="1"/>
    <xf numFmtId="43" fontId="93" fillId="0" borderId="16" xfId="1" applyFont="1" applyFill="1" applyBorder="1" applyProtection="1"/>
    <xf numFmtId="44" fontId="93" fillId="20" borderId="16" xfId="2" applyFont="1" applyFill="1" applyBorder="1" applyProtection="1"/>
    <xf numFmtId="44" fontId="93" fillId="0" borderId="16" xfId="2" applyFont="1" applyFill="1" applyBorder="1" applyProtection="1">
      <protection locked="0"/>
    </xf>
    <xf numFmtId="44" fontId="93" fillId="0" borderId="16" xfId="2" applyFont="1" applyFill="1" applyBorder="1" applyProtection="1"/>
    <xf numFmtId="44" fontId="93" fillId="0" borderId="18" xfId="2" applyFont="1" applyFill="1" applyBorder="1" applyProtection="1"/>
    <xf numFmtId="44" fontId="90" fillId="19" borderId="39" xfId="2" applyFont="1" applyFill="1" applyBorder="1" applyProtection="1"/>
    <xf numFmtId="44" fontId="93" fillId="19" borderId="16" xfId="2" applyFont="1" applyFill="1" applyBorder="1" applyProtection="1"/>
    <xf numFmtId="44" fontId="90" fillId="20" borderId="46" xfId="2" applyFont="1" applyFill="1" applyBorder="1" applyProtection="1"/>
    <xf numFmtId="44" fontId="90" fillId="15" borderId="47" xfId="2" applyFont="1" applyFill="1" applyBorder="1" applyProtection="1">
      <protection locked="0"/>
    </xf>
    <xf numFmtId="2" fontId="91" fillId="15" borderId="46" xfId="1" applyNumberFormat="1" applyFont="1" applyFill="1" applyBorder="1" applyProtection="1">
      <protection locked="0"/>
    </xf>
    <xf numFmtId="2" fontId="91" fillId="15" borderId="39" xfId="1" applyNumberFormat="1" applyFont="1" applyFill="1" applyBorder="1" applyProtection="1">
      <protection locked="0"/>
    </xf>
    <xf numFmtId="2" fontId="90" fillId="19" borderId="46" xfId="1" applyNumberFormat="1" applyFont="1" applyFill="1" applyBorder="1" applyProtection="1"/>
    <xf numFmtId="2" fontId="90" fillId="19" borderId="39" xfId="1" applyNumberFormat="1" applyFont="1" applyFill="1" applyBorder="1" applyProtection="1"/>
    <xf numFmtId="44" fontId="90" fillId="19" borderId="46" xfId="2" applyFont="1" applyFill="1" applyBorder="1" applyProtection="1"/>
    <xf numFmtId="44" fontId="92" fillId="19" borderId="48" xfId="2" applyFont="1" applyFill="1" applyBorder="1" applyProtection="1"/>
    <xf numFmtId="43" fontId="90" fillId="19" borderId="46" xfId="1" applyFont="1" applyFill="1" applyBorder="1" applyProtection="1"/>
    <xf numFmtId="43" fontId="90" fillId="19" borderId="39" xfId="1" applyFont="1" applyFill="1" applyBorder="1" applyProtection="1"/>
    <xf numFmtId="2" fontId="82" fillId="15" borderId="39" xfId="1" applyNumberFormat="1" applyFont="1" applyFill="1" applyBorder="1" applyAlignment="1" applyProtection="1">
      <alignment wrapText="1" readingOrder="1"/>
      <protection locked="0"/>
    </xf>
    <xf numFmtId="44" fontId="90" fillId="15" borderId="1" xfId="2" applyFont="1" applyFill="1" applyBorder="1" applyProtection="1">
      <protection locked="0"/>
    </xf>
    <xf numFmtId="43" fontId="82" fillId="0" borderId="39" xfId="1" applyFont="1" applyFill="1" applyBorder="1" applyAlignment="1" applyProtection="1">
      <alignment horizontal="right" wrapText="1" readingOrder="1"/>
    </xf>
    <xf numFmtId="43" fontId="90" fillId="0" borderId="39" xfId="1" applyFont="1" applyFill="1" applyBorder="1" applyAlignment="1" applyProtection="1">
      <alignment horizontal="right"/>
    </xf>
    <xf numFmtId="44" fontId="90" fillId="0" borderId="39" xfId="2" applyFont="1" applyFill="1" applyBorder="1" applyAlignment="1" applyProtection="1">
      <alignment horizontal="right"/>
    </xf>
    <xf numFmtId="44" fontId="90" fillId="20" borderId="39" xfId="2" applyFont="1" applyFill="1" applyBorder="1" applyAlignment="1" applyProtection="1">
      <alignment horizontal="right"/>
    </xf>
    <xf numFmtId="43" fontId="83" fillId="0" borderId="3" xfId="1" applyFont="1" applyFill="1" applyBorder="1" applyProtection="1">
      <protection hidden="1"/>
    </xf>
    <xf numFmtId="0" fontId="79" fillId="14" borderId="46" xfId="6" applyFont="1" applyFill="1" applyBorder="1"/>
    <xf numFmtId="0" fontId="81" fillId="14" borderId="46" xfId="6" applyFont="1" applyFill="1" applyBorder="1" applyAlignment="1">
      <alignment horizontal="left" vertical="top" wrapText="1" readingOrder="1"/>
    </xf>
    <xf numFmtId="0" fontId="82" fillId="14" borderId="49" xfId="6" applyFont="1" applyFill="1" applyBorder="1" applyAlignment="1">
      <alignment horizontal="left" vertical="top" wrapText="1" readingOrder="1"/>
    </xf>
    <xf numFmtId="0" fontId="1" fillId="7" borderId="46" xfId="6" applyFont="1" applyFill="1" applyBorder="1"/>
    <xf numFmtId="0" fontId="1" fillId="14" borderId="46" xfId="6" applyFont="1" applyFill="1" applyBorder="1"/>
    <xf numFmtId="0" fontId="96" fillId="20" borderId="18" xfId="6" applyFont="1" applyFill="1" applyBorder="1" applyAlignment="1">
      <alignment horizontal="center" wrapText="1"/>
    </xf>
    <xf numFmtId="0" fontId="97" fillId="20" borderId="16" xfId="6" applyFont="1" applyFill="1" applyBorder="1" applyAlignment="1">
      <alignment horizontal="center" wrapText="1"/>
    </xf>
    <xf numFmtId="0" fontId="97" fillId="20" borderId="16" xfId="6" applyFont="1" applyFill="1" applyBorder="1" applyAlignment="1">
      <alignment wrapText="1"/>
    </xf>
    <xf numFmtId="0" fontId="98" fillId="20" borderId="16" xfId="6" applyFont="1" applyFill="1" applyBorder="1" applyAlignment="1">
      <alignment horizontal="center" wrapText="1"/>
    </xf>
    <xf numFmtId="0" fontId="98" fillId="17" borderId="16" xfId="6" applyFont="1" applyFill="1" applyBorder="1" applyAlignment="1">
      <alignment horizontal="center" wrapText="1"/>
    </xf>
    <xf numFmtId="0" fontId="98" fillId="20" borderId="18" xfId="6" applyFont="1" applyFill="1" applyBorder="1" applyAlignment="1">
      <alignment horizontal="center" wrapText="1"/>
    </xf>
    <xf numFmtId="0" fontId="99" fillId="20" borderId="16" xfId="6" applyFont="1" applyFill="1" applyBorder="1" applyAlignment="1">
      <alignment horizontal="center" wrapText="1"/>
    </xf>
    <xf numFmtId="0" fontId="99" fillId="20" borderId="16" xfId="6" applyFont="1" applyFill="1" applyBorder="1" applyAlignment="1">
      <alignment wrapText="1"/>
    </xf>
    <xf numFmtId="0" fontId="99" fillId="19" borderId="16" xfId="6" applyFont="1" applyFill="1" applyBorder="1" applyAlignment="1">
      <alignment horizontal="center" wrapText="1"/>
    </xf>
    <xf numFmtId="0" fontId="79" fillId="0" borderId="46" xfId="6" applyFont="1" applyFill="1" applyBorder="1"/>
    <xf numFmtId="43" fontId="8" fillId="0" borderId="3" xfId="0" applyNumberFormat="1" applyFont="1" applyBorder="1"/>
    <xf numFmtId="0" fontId="9" fillId="0" borderId="0" xfId="0" applyFont="1" applyAlignment="1" applyProtection="1">
      <alignment horizontal="center"/>
      <protection hidden="1"/>
    </xf>
    <xf numFmtId="0" fontId="10" fillId="2" borderId="0" xfId="0" applyFont="1" applyFill="1" applyProtection="1">
      <protection locked="0"/>
    </xf>
    <xf numFmtId="0" fontId="10" fillId="2" borderId="11" xfId="0" applyFont="1" applyFill="1" applyBorder="1" applyAlignment="1" applyProtection="1">
      <alignment horizontal="left"/>
      <protection locked="0"/>
    </xf>
    <xf numFmtId="0" fontId="18" fillId="2" borderId="11" xfId="3" applyFill="1" applyBorder="1" applyAlignment="1" applyProtection="1">
      <alignment horizontal="left"/>
      <protection locked="0"/>
    </xf>
    <xf numFmtId="166" fontId="10" fillId="2" borderId="0" xfId="0" applyNumberFormat="1" applyFont="1" applyFill="1" applyAlignment="1" applyProtection="1">
      <alignment horizontal="center"/>
      <protection locked="0"/>
    </xf>
    <xf numFmtId="0" fontId="9" fillId="0" borderId="4" xfId="0" applyFont="1" applyBorder="1" applyAlignment="1" applyProtection="1">
      <alignment horizontal="left" vertical="center"/>
      <protection hidden="1"/>
    </xf>
    <xf numFmtId="0" fontId="9" fillId="0" borderId="2" xfId="0" applyFont="1" applyBorder="1" applyAlignment="1" applyProtection="1">
      <alignment horizontal="left" vertical="center"/>
      <protection hidden="1"/>
    </xf>
    <xf numFmtId="0" fontId="16" fillId="0" borderId="4" xfId="0" applyFont="1" applyBorder="1" applyAlignment="1">
      <alignment horizontal="center"/>
    </xf>
    <xf numFmtId="0" fontId="16" fillId="0" borderId="2" xfId="0" applyFont="1" applyBorder="1" applyAlignment="1">
      <alignment horizontal="center"/>
    </xf>
    <xf numFmtId="0" fontId="16" fillId="0" borderId="1" xfId="0" applyFont="1" applyBorder="1" applyAlignment="1">
      <alignment horizontal="center"/>
    </xf>
    <xf numFmtId="0" fontId="8" fillId="0" borderId="0" xfId="0" applyFont="1" applyAlignment="1">
      <alignment horizontal="center"/>
    </xf>
    <xf numFmtId="0" fontId="45" fillId="0" borderId="4" xfId="0" applyFont="1" applyBorder="1" applyAlignment="1">
      <alignment horizontal="center"/>
    </xf>
    <xf numFmtId="0" fontId="45" fillId="0" borderId="2" xfId="0" applyFont="1" applyBorder="1" applyAlignment="1">
      <alignment horizontal="center"/>
    </xf>
    <xf numFmtId="0" fontId="45" fillId="0" borderId="1" xfId="0" applyFont="1" applyBorder="1" applyAlignment="1">
      <alignment horizontal="center"/>
    </xf>
    <xf numFmtId="0" fontId="9" fillId="0" borderId="0" xfId="0" applyFont="1" applyAlignment="1">
      <alignment horizontal="center"/>
    </xf>
    <xf numFmtId="165" fontId="10" fillId="0" borderId="11" xfId="0" applyNumberFormat="1" applyFont="1" applyBorder="1" applyAlignment="1" applyProtection="1">
      <alignment horizontal="left" indent="2"/>
      <protection hidden="1"/>
    </xf>
    <xf numFmtId="0" fontId="10" fillId="0" borderId="11" xfId="0" applyFont="1" applyBorder="1" applyAlignment="1">
      <alignment horizontal="left"/>
    </xf>
    <xf numFmtId="0" fontId="10" fillId="0" borderId="0" xfId="0" applyFont="1" applyAlignment="1">
      <alignment horizontal="left"/>
    </xf>
    <xf numFmtId="0" fontId="14" fillId="0" borderId="0" xfId="0" applyFont="1" applyAlignment="1">
      <alignment wrapText="1"/>
    </xf>
    <xf numFmtId="0" fontId="39" fillId="0" borderId="0" xfId="0" applyFont="1" applyAlignment="1">
      <alignment wrapText="1"/>
    </xf>
    <xf numFmtId="0" fontId="25" fillId="3" borderId="4" xfId="0" applyFont="1" applyFill="1" applyBorder="1" applyAlignment="1">
      <alignment horizontal="left"/>
    </xf>
    <xf numFmtId="0" fontId="25" fillId="3" borderId="2" xfId="0" applyFont="1" applyFill="1" applyBorder="1" applyAlignment="1">
      <alignment horizontal="left"/>
    </xf>
    <xf numFmtId="0" fontId="25" fillId="3" borderId="1" xfId="0" applyFont="1" applyFill="1" applyBorder="1" applyAlignment="1">
      <alignment horizontal="left"/>
    </xf>
    <xf numFmtId="0" fontId="9" fillId="0" borderId="4" xfId="4" applyFont="1" applyBorder="1" applyAlignment="1">
      <alignment horizontal="left"/>
    </xf>
    <xf numFmtId="0" fontId="9" fillId="0" borderId="2" xfId="4" applyFont="1" applyBorder="1" applyAlignment="1">
      <alignment horizontal="left"/>
    </xf>
    <xf numFmtId="0" fontId="9" fillId="0" borderId="1" xfId="4" applyFont="1" applyBorder="1" applyAlignment="1">
      <alignment horizontal="left"/>
    </xf>
    <xf numFmtId="0" fontId="10" fillId="2" borderId="4" xfId="0" applyFont="1" applyFill="1" applyBorder="1" applyAlignment="1">
      <alignment horizontal="left"/>
    </xf>
    <xf numFmtId="0" fontId="10" fillId="2" borderId="2" xfId="0" applyFont="1" applyFill="1" applyBorder="1" applyAlignment="1">
      <alignment horizontal="left"/>
    </xf>
    <xf numFmtId="0" fontId="10" fillId="2" borderId="1" xfId="0" applyFont="1" applyFill="1" applyBorder="1" applyAlignment="1">
      <alignment horizontal="left"/>
    </xf>
    <xf numFmtId="0" fontId="10" fillId="2" borderId="4" xfId="0" applyFont="1" applyFill="1" applyBorder="1" applyAlignment="1" applyProtection="1">
      <alignment horizontal="left"/>
      <protection locked="0"/>
    </xf>
    <xf numFmtId="0" fontId="10" fillId="2" borderId="2" xfId="0" applyFont="1" applyFill="1" applyBorder="1" applyAlignment="1" applyProtection="1">
      <alignment horizontal="left"/>
      <protection locked="0"/>
    </xf>
    <xf numFmtId="0" fontId="10" fillId="2" borderId="1" xfId="0" applyFont="1" applyFill="1" applyBorder="1" applyAlignment="1" applyProtection="1">
      <alignment horizontal="left"/>
      <protection locked="0"/>
    </xf>
    <xf numFmtId="4" fontId="9" fillId="0" borderId="4" xfId="4" applyNumberFormat="1" applyFont="1" applyBorder="1" applyAlignment="1">
      <alignment horizontal="left"/>
    </xf>
    <xf numFmtId="4" fontId="9" fillId="0" borderId="2" xfId="4" applyNumberFormat="1" applyFont="1" applyBorder="1" applyAlignment="1">
      <alignment horizontal="left"/>
    </xf>
    <xf numFmtId="4" fontId="9" fillId="0" borderId="1" xfId="4" applyNumberFormat="1" applyFont="1" applyBorder="1" applyAlignment="1">
      <alignment horizontal="left"/>
    </xf>
    <xf numFmtId="4" fontId="9" fillId="0" borderId="8" xfId="4" applyNumberFormat="1" applyFont="1" applyBorder="1" applyAlignment="1">
      <alignment horizontal="left"/>
    </xf>
    <xf numFmtId="4" fontId="9" fillId="0" borderId="11" xfId="4" applyNumberFormat="1" applyFont="1" applyBorder="1" applyAlignment="1">
      <alignment horizontal="left"/>
    </xf>
    <xf numFmtId="4" fontId="9" fillId="0" borderId="9" xfId="4" applyNumberFormat="1" applyFont="1" applyBorder="1" applyAlignment="1">
      <alignment horizontal="left"/>
    </xf>
    <xf numFmtId="0" fontId="9" fillId="0" borderId="26" xfId="4" applyFont="1" applyBorder="1" applyAlignment="1">
      <alignment horizontal="left"/>
    </xf>
    <xf numFmtId="0" fontId="9" fillId="0" borderId="14" xfId="4" applyFont="1" applyBorder="1" applyAlignment="1">
      <alignment horizontal="left"/>
    </xf>
    <xf numFmtId="0" fontId="9" fillId="0" borderId="15" xfId="4" applyFont="1" applyBorder="1" applyAlignment="1">
      <alignment horizontal="left"/>
    </xf>
    <xf numFmtId="4" fontId="9" fillId="0" borderId="5" xfId="4" applyNumberFormat="1" applyFont="1" applyBorder="1" applyAlignment="1">
      <alignment horizontal="left"/>
    </xf>
    <xf numFmtId="4" fontId="9" fillId="0" borderId="0" xfId="4" applyNumberFormat="1" applyFont="1" applyAlignment="1">
      <alignment horizontal="left"/>
    </xf>
    <xf numFmtId="4" fontId="9" fillId="0" borderId="6" xfId="4" applyNumberFormat="1" applyFont="1" applyBorder="1" applyAlignment="1">
      <alignment horizontal="left"/>
    </xf>
    <xf numFmtId="0" fontId="10" fillId="0" borderId="11" xfId="0" applyFont="1" applyBorder="1" applyAlignment="1">
      <alignment horizontal="left" indent="1"/>
    </xf>
    <xf numFmtId="165" fontId="10" fillId="0" borderId="0" xfId="0" applyNumberFormat="1" applyFont="1" applyAlignment="1">
      <alignment horizontal="center"/>
    </xf>
    <xf numFmtId="0" fontId="28" fillId="0" borderId="4" xfId="0" applyFont="1" applyBorder="1" applyAlignment="1">
      <alignment horizontal="center"/>
    </xf>
    <xf numFmtId="0" fontId="28" fillId="0" borderId="2" xfId="0" applyFont="1" applyBorder="1" applyAlignment="1">
      <alignment horizontal="center"/>
    </xf>
    <xf numFmtId="0" fontId="28" fillId="0" borderId="1" xfId="0" applyFont="1" applyBorder="1" applyAlignment="1">
      <alignment horizontal="center"/>
    </xf>
    <xf numFmtId="0" fontId="14" fillId="0" borderId="4" xfId="0" applyFont="1" applyBorder="1" applyAlignment="1">
      <alignment horizontal="center" wrapText="1"/>
    </xf>
    <xf numFmtId="0" fontId="14" fillId="0" borderId="1" xfId="0" applyFont="1" applyBorder="1" applyAlignment="1">
      <alignment horizontal="center" wrapText="1"/>
    </xf>
    <xf numFmtId="0" fontId="42" fillId="0" borderId="14" xfId="0" applyFont="1" applyBorder="1" applyAlignment="1" applyProtection="1">
      <alignment horizontal="center" vertical="center"/>
      <protection hidden="1"/>
    </xf>
    <xf numFmtId="0" fontId="42" fillId="0" borderId="2" xfId="0" applyFont="1" applyBorder="1" applyAlignment="1" applyProtection="1">
      <alignment horizontal="center" vertical="center"/>
      <protection hidden="1"/>
    </xf>
    <xf numFmtId="0" fontId="21" fillId="0" borderId="11" xfId="0" applyFont="1" applyBorder="1" applyAlignment="1" applyProtection="1">
      <alignment horizontal="center"/>
      <protection hidden="1"/>
    </xf>
    <xf numFmtId="0" fontId="21" fillId="0" borderId="11" xfId="0" applyFont="1" applyBorder="1" applyAlignment="1">
      <alignment horizontal="left"/>
    </xf>
    <xf numFmtId="165" fontId="21" fillId="0" borderId="11" xfId="0" applyNumberFormat="1" applyFont="1" applyBorder="1" applyAlignment="1" applyProtection="1">
      <alignment horizontal="left" indent="2"/>
      <protection hidden="1"/>
    </xf>
    <xf numFmtId="0" fontId="8" fillId="15" borderId="4" xfId="0" applyFont="1" applyFill="1" applyBorder="1" applyAlignment="1" applyProtection="1">
      <alignment horizontal="left" vertical="top" wrapText="1"/>
      <protection locked="0"/>
    </xf>
    <xf numFmtId="0" fontId="8" fillId="15" borderId="2" xfId="0" applyFont="1" applyFill="1" applyBorder="1" applyAlignment="1" applyProtection="1">
      <alignment horizontal="left" vertical="top" wrapText="1"/>
      <protection locked="0"/>
    </xf>
    <xf numFmtId="0" fontId="42" fillId="0" borderId="0" xfId="0" applyFont="1" applyAlignment="1" applyProtection="1">
      <alignment horizontal="center" vertical="center"/>
      <protection hidden="1"/>
    </xf>
    <xf numFmtId="0" fontId="8" fillId="0" borderId="28" xfId="0" applyFont="1" applyBorder="1" applyAlignment="1">
      <alignment horizontal="center"/>
    </xf>
    <xf numFmtId="0" fontId="8" fillId="0" borderId="29" xfId="0" applyFont="1" applyBorder="1" applyAlignment="1">
      <alignment horizontal="center"/>
    </xf>
    <xf numFmtId="0" fontId="8" fillId="0" borderId="30" xfId="0" applyFont="1" applyBorder="1" applyAlignment="1">
      <alignment horizontal="center"/>
    </xf>
    <xf numFmtId="0" fontId="9" fillId="0" borderId="16" xfId="0" applyFont="1" applyBorder="1" applyAlignment="1">
      <alignment horizontal="right"/>
    </xf>
    <xf numFmtId="0" fontId="9" fillId="0" borderId="25" xfId="0" applyFont="1" applyBorder="1" applyAlignment="1">
      <alignment horizontal="right"/>
    </xf>
    <xf numFmtId="0" fontId="9" fillId="0" borderId="17" xfId="0" applyFont="1" applyBorder="1" applyAlignment="1">
      <alignment horizontal="right"/>
    </xf>
    <xf numFmtId="0" fontId="8" fillId="15" borderId="4" xfId="0" applyFont="1" applyFill="1" applyBorder="1" applyAlignment="1" applyProtection="1">
      <alignment horizontal="left" wrapText="1"/>
      <protection locked="0"/>
    </xf>
    <xf numFmtId="0" fontId="8" fillId="15" borderId="2" xfId="0" applyFont="1" applyFill="1" applyBorder="1" applyAlignment="1" applyProtection="1">
      <alignment horizontal="left" wrapText="1"/>
      <protection locked="0"/>
    </xf>
    <xf numFmtId="0" fontId="16" fillId="0" borderId="32" xfId="0" applyFont="1" applyBorder="1" applyAlignment="1">
      <alignment horizontal="center"/>
    </xf>
    <xf numFmtId="0" fontId="16" fillId="0" borderId="25" xfId="0" applyFont="1" applyBorder="1" applyAlignment="1">
      <alignment horizontal="center"/>
    </xf>
    <xf numFmtId="0" fontId="73" fillId="17" borderId="0" xfId="6" applyFont="1" applyFill="1" applyAlignment="1">
      <alignment horizontal="center"/>
    </xf>
    <xf numFmtId="0" fontId="72" fillId="18" borderId="0" xfId="6" applyFont="1" applyFill="1" applyAlignment="1">
      <alignment horizontal="center"/>
    </xf>
  </cellXfs>
  <cellStyles count="9">
    <cellStyle name="Comma" xfId="1" builtinId="3"/>
    <cellStyle name="Comma 2" xfId="8" xr:uid="{2C0D0A34-CA64-45D5-BC69-5BC76907322F}"/>
    <cellStyle name="Currency" xfId="2" builtinId="4"/>
    <cellStyle name="Hyperlink" xfId="3" builtinId="8"/>
    <cellStyle name="Normal" xfId="0" builtinId="0"/>
    <cellStyle name="Normal 2" xfId="6" xr:uid="{46A7DDBD-1C71-4B99-ACB4-13CDAB0E55BA}"/>
    <cellStyle name="Normal 2 2" xfId="7" xr:uid="{CC157A05-BDA2-41E3-AA75-83976DE5DA24}"/>
    <cellStyle name="Normal_Sheet1" xfId="4" xr:uid="{00000000-0005-0000-0000-000004000000}"/>
    <cellStyle name="Percent" xfId="5"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ctrlProps/ctrlProp1.xml><?xml version="1.0" encoding="utf-8"?>
<formControlPr xmlns="http://schemas.microsoft.com/office/spreadsheetml/2009/9/main" objectType="Drop" dropLines="13" dropStyle="combo" dx="26" fmlaLink="$Y$73" fmlaRange="$X$60:$X$72" noThreeD="1" sel="1" val="0"/>
</file>

<file path=xl/ctrlProps/ctrlProp10.xml><?xml version="1.0" encoding="utf-8"?>
<formControlPr xmlns="http://schemas.microsoft.com/office/spreadsheetml/2009/9/main" objectType="Drop" dropLines="2" dropStyle="combo" dx="26" fmlaLink="$AM$81" fmlaRange="$AN$79:$AN$80" sel="1" val="0"/>
</file>

<file path=xl/ctrlProps/ctrlProp11.xml><?xml version="1.0" encoding="utf-8"?>
<formControlPr xmlns="http://schemas.microsoft.com/office/spreadsheetml/2009/9/main" objectType="Drop" dropLines="2" dropStyle="combo" dx="26" fmlaLink="$AM$78" fmlaRange="$AN$76:$AN$77" sel="1" val="0"/>
</file>

<file path=xl/ctrlProps/ctrlProp12.xml><?xml version="1.0" encoding="utf-8"?>
<formControlPr xmlns="http://schemas.microsoft.com/office/spreadsheetml/2009/9/main" objectType="Drop" dropLines="2" dropStyle="combo" dx="26" fmlaLink="$AM$84" fmlaRange="$AN$82:$AN$83" sel="1" val="0"/>
</file>

<file path=xl/ctrlProps/ctrlProp13.xml><?xml version="1.0" encoding="utf-8"?>
<formControlPr xmlns="http://schemas.microsoft.com/office/spreadsheetml/2009/9/main" objectType="Drop" dropLines="2" dropStyle="combo" dx="26" fmlaLink="$AM$87" fmlaRange="$AN$85:$AN$86" sel="1" val="0"/>
</file>

<file path=xl/ctrlProps/ctrlProp14.xml><?xml version="1.0" encoding="utf-8"?>
<formControlPr xmlns="http://schemas.microsoft.com/office/spreadsheetml/2009/9/main" objectType="Drop" dropLines="2" dropStyle="combo" dx="26" fmlaLink="$AM$90" fmlaRange="$AN$88:$AN$89" sel="1" val="0"/>
</file>

<file path=xl/ctrlProps/ctrlProp15.xml><?xml version="1.0" encoding="utf-8"?>
<formControlPr xmlns="http://schemas.microsoft.com/office/spreadsheetml/2009/9/main" objectType="Drop" dropLines="2" dropStyle="combo" dx="26" fmlaLink="$AM$93" fmlaRange="$AN$91:$AN$92" sel="1" val="0"/>
</file>

<file path=xl/ctrlProps/ctrlProp16.xml><?xml version="1.0" encoding="utf-8"?>
<formControlPr xmlns="http://schemas.microsoft.com/office/spreadsheetml/2009/9/main" objectType="Drop" dropLines="2" dropStyle="combo" dx="26" fmlaLink="$AM$96" fmlaRange="$AN$94:$AN$95" sel="1" val="0"/>
</file>

<file path=xl/ctrlProps/ctrlProp17.xml><?xml version="1.0" encoding="utf-8"?>
<formControlPr xmlns="http://schemas.microsoft.com/office/spreadsheetml/2009/9/main" objectType="Drop" dropLines="2" dropStyle="combo" dx="26" fmlaLink="$AM$99" fmlaRange="$AN$97:$AN$98" sel="1" val="0"/>
</file>

<file path=xl/ctrlProps/ctrlProp18.xml><?xml version="1.0" encoding="utf-8"?>
<formControlPr xmlns="http://schemas.microsoft.com/office/spreadsheetml/2009/9/main" objectType="Drop" dropLines="12" dropStyle="combo" dx="26" fmlaLink="$AG$72" fmlaRange="$AH$60:$AH$71" sel="12" val="0"/>
</file>

<file path=xl/ctrlProps/ctrlProp19.xml><?xml version="1.0" encoding="utf-8"?>
<formControlPr xmlns="http://schemas.microsoft.com/office/spreadsheetml/2009/9/main" objectType="Drop" dropLines="4" dropStyle="combo" dx="26" fmlaLink="$AO$64" fmlaRange="$AP$60:$AP$63" sel="1" val="0"/>
</file>

<file path=xl/ctrlProps/ctrlProp2.xml><?xml version="1.0" encoding="utf-8"?>
<formControlPr xmlns="http://schemas.microsoft.com/office/spreadsheetml/2009/9/main" objectType="Drop" dropLines="6" dropStyle="combo" dx="26" fmlaLink="$AB$66" fmlaRange="$AB$60:$AB$65" sel="5" val="0"/>
</file>

<file path=xl/ctrlProps/ctrlProp20.xml><?xml version="1.0" encoding="utf-8"?>
<formControlPr xmlns="http://schemas.microsoft.com/office/spreadsheetml/2009/9/main" objectType="Drop" dropLines="7" dropStyle="combo" dx="26" fmlaLink="$AA$75" fmlaRange="$AA$68:$AA$74" sel="1" val="0"/>
</file>

<file path=xl/ctrlProps/ctrlProp21.xml><?xml version="1.0" encoding="utf-8"?>
<formControlPr xmlns="http://schemas.microsoft.com/office/spreadsheetml/2009/9/main" objectType="Drop" dropLines="7" dropStyle="combo" dx="26" fmlaLink="$AA$75" fmlaRange="$AB$68:$AB$74" sel="1" val="0"/>
</file>

<file path=xl/ctrlProps/ctrlProp22.xml><?xml version="1.0" encoding="utf-8"?>
<formControlPr xmlns="http://schemas.microsoft.com/office/spreadsheetml/2009/9/main" objectType="Drop" dropLines="7" dropStyle="combo" dx="26" fmlaLink="Exp!$AA$75" fmlaRange="Exp!$AB$68:$AB$74" sel="1" val="0"/>
</file>

<file path=xl/ctrlProps/ctrlProp23.xml><?xml version="1.0" encoding="utf-8"?>
<formControlPr xmlns="http://schemas.microsoft.com/office/spreadsheetml/2009/9/main" objectType="Drop" dropLines="7" dropStyle="combo" dx="26" fmlaLink="Exp!$AA$75" fmlaRange="Exp!$AB$68:$AB$74" sel="1" val="0"/>
</file>

<file path=xl/ctrlProps/ctrlProp24.xml><?xml version="1.0" encoding="utf-8"?>
<formControlPr xmlns="http://schemas.microsoft.com/office/spreadsheetml/2009/9/main" objectType="Drop" dropLines="4" dropStyle="combo" dx="26" fmlaLink="$W$31" fmlaRange="$V$27:$V$30" noThreeD="1" sel="1" val="0"/>
</file>

<file path=xl/ctrlProps/ctrlProp3.xml><?xml version="1.0" encoding="utf-8"?>
<formControlPr xmlns="http://schemas.microsoft.com/office/spreadsheetml/2009/9/main" objectType="Drop" dropLines="12" dropStyle="combo" dx="26" fmlaLink="$AD$72" fmlaRange="$AE$60:$AE$71" sel="1" val="0"/>
</file>

<file path=xl/ctrlProps/ctrlProp4.xml><?xml version="1.0" encoding="utf-8"?>
<formControlPr xmlns="http://schemas.microsoft.com/office/spreadsheetml/2009/9/main" objectType="Drop" dropLines="2" dropStyle="combo" dx="26" fmlaLink="$AI$62" fmlaRange="$AJ$60:$AJ$61" sel="1" val="0"/>
</file>

<file path=xl/ctrlProps/ctrlProp5.xml><?xml version="1.0" encoding="utf-8"?>
<formControlPr xmlns="http://schemas.microsoft.com/office/spreadsheetml/2009/9/main" objectType="Drop" dropLines="2" dropStyle="combo" dx="26" fmlaLink="$AM$62" fmlaRange="$AN$60:$AN$61" sel="1" val="0"/>
</file>

<file path=xl/ctrlProps/ctrlProp6.xml><?xml version="1.0" encoding="utf-8"?>
<formControlPr xmlns="http://schemas.microsoft.com/office/spreadsheetml/2009/9/main" objectType="Drop" dropLines="2" dropStyle="combo" dx="26" fmlaLink="$AM$66" fmlaRange="$AN$64:$AN$65" sel="1" val="0"/>
</file>

<file path=xl/ctrlProps/ctrlProp7.xml><?xml version="1.0" encoding="utf-8"?>
<formControlPr xmlns="http://schemas.microsoft.com/office/spreadsheetml/2009/9/main" objectType="Drop" dropLines="2" dropStyle="combo" dx="26" fmlaLink="$AM$69" fmlaRange="$AN$67:$AN$68" sel="1" val="0"/>
</file>

<file path=xl/ctrlProps/ctrlProp8.xml><?xml version="1.0" encoding="utf-8"?>
<formControlPr xmlns="http://schemas.microsoft.com/office/spreadsheetml/2009/9/main" objectType="Drop" dropLines="2" dropStyle="combo" dx="26" fmlaLink="$AM$72" fmlaRange="$AN$70:$AN$71" sel="1" val="0"/>
</file>

<file path=xl/ctrlProps/ctrlProp9.xml><?xml version="1.0" encoding="utf-8"?>
<formControlPr xmlns="http://schemas.microsoft.com/office/spreadsheetml/2009/9/main" objectType="Drop" dropLines="2" dropStyle="combo" dx="26" fmlaLink="$AM$75" fmlaRange="$AN$73:$AN$74" sel="1" val="0"/>
</file>

<file path=xl/drawings/_rels/drawing1.xml.rels><?xml version="1.0" encoding="UTF-8" standalone="yes"?>
<Relationships xmlns="http://schemas.openxmlformats.org/package/2006/relationships"><Relationship Id="rId8" Type="http://schemas.openxmlformats.org/officeDocument/2006/relationships/customXml" Target="../ink/ink2.xml"/><Relationship Id="rId13" Type="http://schemas.openxmlformats.org/officeDocument/2006/relationships/customXml" Target="../ink/ink6.xml"/><Relationship Id="rId18" Type="http://schemas.openxmlformats.org/officeDocument/2006/relationships/customXml" Target="../ink/ink10.xml"/><Relationship Id="rId3" Type="http://schemas.openxmlformats.org/officeDocument/2006/relationships/image" Target="../media/image3.png"/><Relationship Id="rId21" Type="http://schemas.openxmlformats.org/officeDocument/2006/relationships/image" Target="../media/image10.png"/><Relationship Id="rId7" Type="http://schemas.openxmlformats.org/officeDocument/2006/relationships/image" Target="../media/image50.png"/><Relationship Id="rId12" Type="http://schemas.openxmlformats.org/officeDocument/2006/relationships/customXml" Target="../ink/ink5.xml"/><Relationship Id="rId17" Type="http://schemas.openxmlformats.org/officeDocument/2006/relationships/image" Target="../media/image8.png"/><Relationship Id="rId2" Type="http://schemas.openxmlformats.org/officeDocument/2006/relationships/image" Target="../media/image2.png"/><Relationship Id="rId16" Type="http://schemas.openxmlformats.org/officeDocument/2006/relationships/customXml" Target="../ink/ink9.xml"/><Relationship Id="rId20" Type="http://schemas.openxmlformats.org/officeDocument/2006/relationships/customXml" Target="../ink/ink11.xml"/><Relationship Id="rId1" Type="http://schemas.openxmlformats.org/officeDocument/2006/relationships/image" Target="../media/image1.png"/><Relationship Id="rId6" Type="http://schemas.openxmlformats.org/officeDocument/2006/relationships/customXml" Target="../ink/ink1.xml"/><Relationship Id="rId11" Type="http://schemas.openxmlformats.org/officeDocument/2006/relationships/customXml" Target="../ink/ink4.xml"/><Relationship Id="rId5" Type="http://schemas.openxmlformats.org/officeDocument/2006/relationships/image" Target="../media/image5.png"/><Relationship Id="rId15" Type="http://schemas.openxmlformats.org/officeDocument/2006/relationships/customXml" Target="../ink/ink8.xml"/><Relationship Id="rId10" Type="http://schemas.openxmlformats.org/officeDocument/2006/relationships/customXml" Target="../ink/ink3.xml"/><Relationship Id="rId19"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media/image6.png"/><Relationship Id="rId14" Type="http://schemas.openxmlformats.org/officeDocument/2006/relationships/customXml" Target="../ink/ink7.xml"/><Relationship Id="rId22"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100</xdr:row>
      <xdr:rowOff>89071</xdr:rowOff>
    </xdr:from>
    <xdr:to>
      <xdr:col>12</xdr:col>
      <xdr:colOff>15240</xdr:colOff>
      <xdr:row>114</xdr:row>
      <xdr:rowOff>53009</xdr:rowOff>
    </xdr:to>
    <xdr:pic>
      <xdr:nvPicPr>
        <xdr:cNvPr id="41" name="Picture 40">
          <a:extLst>
            <a:ext uri="{FF2B5EF4-FFF2-40B4-BE49-F238E27FC236}">
              <a16:creationId xmlns:a16="http://schemas.microsoft.com/office/drawing/2014/main" id="{9B3C329B-7CD6-B4BA-D2B9-642CB0301E7A}"/>
            </a:ext>
          </a:extLst>
        </xdr:cNvPr>
        <xdr:cNvPicPr>
          <a:picLocks noChangeAspect="1"/>
        </xdr:cNvPicPr>
      </xdr:nvPicPr>
      <xdr:blipFill>
        <a:blip xmlns:r="http://schemas.openxmlformats.org/officeDocument/2006/relationships" r:embed="rId1"/>
        <a:stretch>
          <a:fillRect/>
        </a:stretch>
      </xdr:blipFill>
      <xdr:spPr>
        <a:xfrm>
          <a:off x="0" y="12860191"/>
          <a:ext cx="7330440" cy="2310898"/>
        </a:xfrm>
        <a:prstGeom prst="rect">
          <a:avLst/>
        </a:prstGeom>
      </xdr:spPr>
    </xdr:pic>
    <xdr:clientData/>
  </xdr:twoCellAnchor>
  <xdr:twoCellAnchor editAs="oneCell">
    <xdr:from>
      <xdr:col>0</xdr:col>
      <xdr:colOff>38100</xdr:colOff>
      <xdr:row>83</xdr:row>
      <xdr:rowOff>7619</xdr:rowOff>
    </xdr:from>
    <xdr:to>
      <xdr:col>13</xdr:col>
      <xdr:colOff>312420</xdr:colOff>
      <xdr:row>95</xdr:row>
      <xdr:rowOff>60960</xdr:rowOff>
    </xdr:to>
    <xdr:pic>
      <xdr:nvPicPr>
        <xdr:cNvPr id="22" name="Picture 21">
          <a:extLst>
            <a:ext uri="{FF2B5EF4-FFF2-40B4-BE49-F238E27FC236}">
              <a16:creationId xmlns:a16="http://schemas.microsoft.com/office/drawing/2014/main" id="{4B5CF295-CD4E-4A1A-D3EE-8EB10294482C}"/>
            </a:ext>
          </a:extLst>
        </xdr:cNvPr>
        <xdr:cNvPicPr>
          <a:picLocks noChangeAspect="1"/>
        </xdr:cNvPicPr>
      </xdr:nvPicPr>
      <xdr:blipFill>
        <a:blip xmlns:r="http://schemas.openxmlformats.org/officeDocument/2006/relationships" r:embed="rId2"/>
        <a:stretch>
          <a:fillRect/>
        </a:stretch>
      </xdr:blipFill>
      <xdr:spPr>
        <a:xfrm>
          <a:off x="38100" y="13952219"/>
          <a:ext cx="8199120" cy="2065021"/>
        </a:xfrm>
        <a:prstGeom prst="rect">
          <a:avLst/>
        </a:prstGeom>
      </xdr:spPr>
    </xdr:pic>
    <xdr:clientData/>
  </xdr:twoCellAnchor>
  <xdr:twoCellAnchor editAs="oneCell">
    <xdr:from>
      <xdr:col>0</xdr:col>
      <xdr:colOff>47626</xdr:colOff>
      <xdr:row>8</xdr:row>
      <xdr:rowOff>161925</xdr:rowOff>
    </xdr:from>
    <xdr:to>
      <xdr:col>13</xdr:col>
      <xdr:colOff>520736</xdr:colOff>
      <xdr:row>15</xdr:row>
      <xdr:rowOff>15240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47626" y="1533525"/>
          <a:ext cx="8397910" cy="1055370"/>
        </a:xfrm>
        <a:prstGeom prst="rect">
          <a:avLst/>
        </a:prstGeom>
      </xdr:spPr>
    </xdr:pic>
    <xdr:clientData/>
  </xdr:twoCellAnchor>
  <xdr:twoCellAnchor editAs="oneCell">
    <xdr:from>
      <xdr:col>11</xdr:col>
      <xdr:colOff>283845</xdr:colOff>
      <xdr:row>15</xdr:row>
      <xdr:rowOff>160021</xdr:rowOff>
    </xdr:from>
    <xdr:to>
      <xdr:col>12</xdr:col>
      <xdr:colOff>170008</xdr:colOff>
      <xdr:row>33</xdr:row>
      <xdr:rowOff>100966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6989445" y="2705101"/>
          <a:ext cx="495763" cy="3027045"/>
        </a:xfrm>
        <a:prstGeom prst="rect">
          <a:avLst/>
        </a:prstGeom>
      </xdr:spPr>
    </xdr:pic>
    <xdr:clientData/>
  </xdr:twoCellAnchor>
  <xdr:twoCellAnchor editAs="oneCell">
    <xdr:from>
      <xdr:col>0</xdr:col>
      <xdr:colOff>85725</xdr:colOff>
      <xdr:row>38</xdr:row>
      <xdr:rowOff>79131</xdr:rowOff>
    </xdr:from>
    <xdr:to>
      <xdr:col>10</xdr:col>
      <xdr:colOff>283845</xdr:colOff>
      <xdr:row>51</xdr:row>
      <xdr:rowOff>122704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stretch>
          <a:fillRect/>
        </a:stretch>
      </xdr:blipFill>
      <xdr:spPr>
        <a:xfrm>
          <a:off x="85725" y="6479931"/>
          <a:ext cx="6296025" cy="2270518"/>
        </a:xfrm>
        <a:prstGeom prst="rect">
          <a:avLst/>
        </a:prstGeom>
      </xdr:spPr>
    </xdr:pic>
    <xdr:clientData/>
  </xdr:twoCellAnchor>
  <xdr:twoCellAnchor editAs="oneCell">
    <xdr:from>
      <xdr:col>20</xdr:col>
      <xdr:colOff>37920</xdr:colOff>
      <xdr:row>84</xdr:row>
      <xdr:rowOff>94860</xdr:rowOff>
    </xdr:from>
    <xdr:to>
      <xdr:col>20</xdr:col>
      <xdr:colOff>38280</xdr:colOff>
      <xdr:row>84</xdr:row>
      <xdr:rowOff>99030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00000000-0008-0000-0000-000006000000}"/>
                </a:ext>
              </a:extLst>
            </xdr14:cNvPr>
            <xdr14:cNvContentPartPr/>
          </xdr14:nvContentPartPr>
          <xdr14:nvPr macro=""/>
          <xdr14:xfrm>
            <a:off x="12229920" y="10381860"/>
            <a:ext cx="360" cy="360"/>
          </xdr14:xfrm>
        </xdr:contentPart>
      </mc:Choice>
      <mc:Fallback xmlns="">
        <xdr:pic>
          <xdr:nvPicPr>
            <xdr:cNvPr id="32" name="Ink 31">
              <a:extLst>
                <a:ext uri="{FF2B5EF4-FFF2-40B4-BE49-F238E27FC236}">
                  <a16:creationId xmlns:a16="http://schemas.microsoft.com/office/drawing/2014/main" id="{4865E793-B32A-FEB8-1245-BA9D9E173C85}"/>
                </a:ext>
              </a:extLst>
            </xdr:cNvPr>
            <xdr:cNvPicPr/>
          </xdr:nvPicPr>
          <xdr:blipFill>
            <a:blip xmlns:r="http://schemas.openxmlformats.org/officeDocument/2006/relationships" r:embed="rId7"/>
            <a:stretch>
              <a:fillRect/>
            </a:stretch>
          </xdr:blipFill>
          <xdr:spPr>
            <a:xfrm>
              <a:off x="12220920" y="10372860"/>
              <a:ext cx="18000" cy="18000"/>
            </a:xfrm>
            <a:prstGeom prst="rect">
              <a:avLst/>
            </a:prstGeom>
          </xdr:spPr>
        </xdr:pic>
      </mc:Fallback>
    </mc:AlternateContent>
    <xdr:clientData/>
  </xdr:twoCellAnchor>
  <xdr:twoCellAnchor editAs="oneCell">
    <xdr:from>
      <xdr:col>13</xdr:col>
      <xdr:colOff>237840</xdr:colOff>
      <xdr:row>22</xdr:row>
      <xdr:rowOff>123660</xdr:rowOff>
    </xdr:from>
    <xdr:to>
      <xdr:col>13</xdr:col>
      <xdr:colOff>249630</xdr:colOff>
      <xdr:row>22</xdr:row>
      <xdr:rowOff>136890</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7" name="Ink 6">
              <a:extLst>
                <a:ext uri="{FF2B5EF4-FFF2-40B4-BE49-F238E27FC236}">
                  <a16:creationId xmlns:a16="http://schemas.microsoft.com/office/drawing/2014/main" id="{00000000-0008-0000-0000-000007000000}"/>
                </a:ext>
              </a:extLst>
            </xdr14:cNvPr>
            <xdr14:cNvContentPartPr/>
          </xdr14:nvContentPartPr>
          <xdr14:nvPr macro=""/>
          <xdr14:xfrm>
            <a:off x="8162640" y="3895560"/>
            <a:ext cx="360" cy="1800"/>
          </xdr14:xfrm>
        </xdr:contentPart>
      </mc:Choice>
      <mc:Fallback xmlns="">
        <xdr:pic>
          <xdr:nvPicPr>
            <xdr:cNvPr id="34" name="Ink 33">
              <a:extLst>
                <a:ext uri="{FF2B5EF4-FFF2-40B4-BE49-F238E27FC236}">
                  <a16:creationId xmlns:a16="http://schemas.microsoft.com/office/drawing/2014/main" id="{3777113F-2001-411A-B39A-C714D11F9ABE}"/>
                </a:ext>
              </a:extLst>
            </xdr:cNvPr>
            <xdr:cNvPicPr/>
          </xdr:nvPicPr>
          <xdr:blipFill>
            <a:blip xmlns:r="http://schemas.openxmlformats.org/officeDocument/2006/relationships" r:embed="rId9"/>
            <a:stretch>
              <a:fillRect/>
            </a:stretch>
          </xdr:blipFill>
          <xdr:spPr>
            <a:xfrm>
              <a:off x="8154000" y="3886560"/>
              <a:ext cx="18000" cy="19440"/>
            </a:xfrm>
            <a:prstGeom prst="rect">
              <a:avLst/>
            </a:prstGeom>
          </xdr:spPr>
        </xdr:pic>
      </mc:Fallback>
    </mc:AlternateContent>
    <xdr:clientData/>
  </xdr:twoCellAnchor>
  <xdr:twoCellAnchor editAs="oneCell">
    <xdr:from>
      <xdr:col>12</xdr:col>
      <xdr:colOff>437760</xdr:colOff>
      <xdr:row>35</xdr:row>
      <xdr:rowOff>66330</xdr:rowOff>
    </xdr:from>
    <xdr:to>
      <xdr:col>12</xdr:col>
      <xdr:colOff>446925</xdr:colOff>
      <xdr:row>35</xdr:row>
      <xdr:rowOff>66690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8" name="Ink 7">
              <a:extLst>
                <a:ext uri="{FF2B5EF4-FFF2-40B4-BE49-F238E27FC236}">
                  <a16:creationId xmlns:a16="http://schemas.microsoft.com/office/drawing/2014/main" id="{00000000-0008-0000-0000-000008000000}"/>
                </a:ext>
              </a:extLst>
            </xdr14:cNvPr>
            <xdr14:cNvContentPartPr/>
          </xdr14:nvContentPartPr>
          <xdr14:nvPr macro=""/>
          <xdr14:xfrm>
            <a:off x="7752960" y="6067080"/>
            <a:ext cx="360" cy="360"/>
          </xdr14:xfrm>
        </xdr:contentPart>
      </mc:Choice>
      <mc:Fallback xmlns="">
        <xdr:pic>
          <xdr:nvPicPr>
            <xdr:cNvPr id="35" name="Ink 34">
              <a:extLst>
                <a:ext uri="{FF2B5EF4-FFF2-40B4-BE49-F238E27FC236}">
                  <a16:creationId xmlns:a16="http://schemas.microsoft.com/office/drawing/2014/main" id="{E850DD8F-51F8-55AC-83BE-7B5D7FC2B191}"/>
                </a:ext>
              </a:extLst>
            </xdr:cNvPr>
            <xdr:cNvPicPr/>
          </xdr:nvPicPr>
          <xdr:blipFill>
            <a:blip xmlns:r="http://schemas.openxmlformats.org/officeDocument/2006/relationships" r:embed="rId7"/>
            <a:stretch>
              <a:fillRect/>
            </a:stretch>
          </xdr:blipFill>
          <xdr:spPr>
            <a:xfrm>
              <a:off x="7743960" y="6058440"/>
              <a:ext cx="18000" cy="18000"/>
            </a:xfrm>
            <a:prstGeom prst="rect">
              <a:avLst/>
            </a:prstGeom>
          </xdr:spPr>
        </xdr:pic>
      </mc:Fallback>
    </mc:AlternateContent>
    <xdr:clientData/>
  </xdr:twoCellAnchor>
  <xdr:twoCellAnchor editAs="oneCell">
    <xdr:from>
      <xdr:col>7</xdr:col>
      <xdr:colOff>37680</xdr:colOff>
      <xdr:row>23</xdr:row>
      <xdr:rowOff>37530</xdr:rowOff>
    </xdr:from>
    <xdr:to>
      <xdr:col>7</xdr:col>
      <xdr:colOff>38040</xdr:colOff>
      <xdr:row>23</xdr:row>
      <xdr:rowOff>37890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9" name="Ink 8">
              <a:extLst>
                <a:ext uri="{FF2B5EF4-FFF2-40B4-BE49-F238E27FC236}">
                  <a16:creationId xmlns:a16="http://schemas.microsoft.com/office/drawing/2014/main" id="{00000000-0008-0000-0000-000009000000}"/>
                </a:ext>
              </a:extLst>
            </xdr14:cNvPr>
            <xdr14:cNvContentPartPr/>
          </xdr14:nvContentPartPr>
          <xdr14:nvPr macro=""/>
          <xdr14:xfrm>
            <a:off x="4304880" y="3980880"/>
            <a:ext cx="360" cy="360"/>
          </xdr14:xfrm>
        </xdr:contentPart>
      </mc:Choice>
      <mc:Fallback xmlns="">
        <xdr:pic>
          <xdr:nvPicPr>
            <xdr:cNvPr id="36" name="Ink 35">
              <a:extLst>
                <a:ext uri="{FF2B5EF4-FFF2-40B4-BE49-F238E27FC236}">
                  <a16:creationId xmlns:a16="http://schemas.microsoft.com/office/drawing/2014/main" id="{DF7B65A8-37B6-3F4E-33BF-3EC98D8925C3}"/>
                </a:ext>
              </a:extLst>
            </xdr:cNvPr>
            <xdr:cNvPicPr/>
          </xdr:nvPicPr>
          <xdr:blipFill>
            <a:blip xmlns:r="http://schemas.openxmlformats.org/officeDocument/2006/relationships" r:embed="rId7"/>
            <a:stretch>
              <a:fillRect/>
            </a:stretch>
          </xdr:blipFill>
          <xdr:spPr>
            <a:xfrm>
              <a:off x="4296240" y="3972240"/>
              <a:ext cx="18000" cy="18000"/>
            </a:xfrm>
            <a:prstGeom prst="rect">
              <a:avLst/>
            </a:prstGeom>
          </xdr:spPr>
        </xdr:pic>
      </mc:Fallback>
    </mc:AlternateContent>
    <xdr:clientData/>
  </xdr:twoCellAnchor>
  <xdr:twoCellAnchor editAs="oneCell">
    <xdr:from>
      <xdr:col>13</xdr:col>
      <xdr:colOff>513960</xdr:colOff>
      <xdr:row>23</xdr:row>
      <xdr:rowOff>142290</xdr:rowOff>
    </xdr:from>
    <xdr:to>
      <xdr:col>13</xdr:col>
      <xdr:colOff>523125</xdr:colOff>
      <xdr:row>23</xdr:row>
      <xdr:rowOff>143835</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0" name="Ink 9">
              <a:extLst>
                <a:ext uri="{FF2B5EF4-FFF2-40B4-BE49-F238E27FC236}">
                  <a16:creationId xmlns:a16="http://schemas.microsoft.com/office/drawing/2014/main" id="{00000000-0008-0000-0000-00000A000000}"/>
                </a:ext>
              </a:extLst>
            </xdr14:cNvPr>
            <xdr14:cNvContentPartPr/>
          </xdr14:nvContentPartPr>
          <xdr14:nvPr macro=""/>
          <xdr14:xfrm>
            <a:off x="8438760" y="4085640"/>
            <a:ext cx="360" cy="360"/>
          </xdr14:xfrm>
        </xdr:contentPart>
      </mc:Choice>
      <mc:Fallback xmlns="">
        <xdr:pic>
          <xdr:nvPicPr>
            <xdr:cNvPr id="37" name="Ink 36">
              <a:extLst>
                <a:ext uri="{FF2B5EF4-FFF2-40B4-BE49-F238E27FC236}">
                  <a16:creationId xmlns:a16="http://schemas.microsoft.com/office/drawing/2014/main" id="{C37C7E03-1358-4BE2-B337-6334AFA30C5F}"/>
                </a:ext>
              </a:extLst>
            </xdr:cNvPr>
            <xdr:cNvPicPr/>
          </xdr:nvPicPr>
          <xdr:blipFill>
            <a:blip xmlns:r="http://schemas.openxmlformats.org/officeDocument/2006/relationships" r:embed="rId7"/>
            <a:stretch>
              <a:fillRect/>
            </a:stretch>
          </xdr:blipFill>
          <xdr:spPr>
            <a:xfrm>
              <a:off x="8429760" y="4077000"/>
              <a:ext cx="18000" cy="18000"/>
            </a:xfrm>
            <a:prstGeom prst="rect">
              <a:avLst/>
            </a:prstGeom>
          </xdr:spPr>
        </xdr:pic>
      </mc:Fallback>
    </mc:AlternateContent>
    <xdr:clientData/>
  </xdr:twoCellAnchor>
  <xdr:twoCellAnchor editAs="oneCell">
    <xdr:from>
      <xdr:col>13</xdr:col>
      <xdr:colOff>552120</xdr:colOff>
      <xdr:row>40</xdr:row>
      <xdr:rowOff>9360</xdr:rowOff>
    </xdr:from>
    <xdr:to>
      <xdr:col>13</xdr:col>
      <xdr:colOff>558195</xdr:colOff>
      <xdr:row>40</xdr:row>
      <xdr:rowOff>21150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1" name="Ink 10">
              <a:extLst>
                <a:ext uri="{FF2B5EF4-FFF2-40B4-BE49-F238E27FC236}">
                  <a16:creationId xmlns:a16="http://schemas.microsoft.com/office/drawing/2014/main" id="{00000000-0008-0000-0000-00000B000000}"/>
                </a:ext>
              </a:extLst>
            </xdr14:cNvPr>
            <xdr14:cNvContentPartPr/>
          </xdr14:nvContentPartPr>
          <xdr14:nvPr macro=""/>
          <xdr14:xfrm>
            <a:off x="8476920" y="6867360"/>
            <a:ext cx="360" cy="360"/>
          </xdr14:xfrm>
        </xdr:contentPart>
      </mc:Choice>
      <mc:Fallback xmlns="">
        <xdr:pic>
          <xdr:nvPicPr>
            <xdr:cNvPr id="44" name="Ink 43">
              <a:extLst>
                <a:ext uri="{FF2B5EF4-FFF2-40B4-BE49-F238E27FC236}">
                  <a16:creationId xmlns:a16="http://schemas.microsoft.com/office/drawing/2014/main" id="{A2B85A99-0F27-3F55-917A-20010E21D112}"/>
                </a:ext>
              </a:extLst>
            </xdr:cNvPr>
            <xdr:cNvPicPr/>
          </xdr:nvPicPr>
          <xdr:blipFill>
            <a:blip xmlns:r="http://schemas.openxmlformats.org/officeDocument/2006/relationships" r:embed="rId7"/>
            <a:stretch>
              <a:fillRect/>
            </a:stretch>
          </xdr:blipFill>
          <xdr:spPr>
            <a:xfrm>
              <a:off x="8467920" y="6858360"/>
              <a:ext cx="18000" cy="18000"/>
            </a:xfrm>
            <a:prstGeom prst="rect">
              <a:avLst/>
            </a:prstGeom>
          </xdr:spPr>
        </xdr:pic>
      </mc:Fallback>
    </mc:AlternateContent>
    <xdr:clientData/>
  </xdr:twoCellAnchor>
  <xdr:twoCellAnchor editAs="oneCell">
    <xdr:from>
      <xdr:col>14</xdr:col>
      <xdr:colOff>171120</xdr:colOff>
      <xdr:row>50</xdr:row>
      <xdr:rowOff>28080</xdr:rowOff>
    </xdr:from>
    <xdr:to>
      <xdr:col>14</xdr:col>
      <xdr:colOff>177195</xdr:colOff>
      <xdr:row>50</xdr:row>
      <xdr:rowOff>29625</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2" name="Ink 11">
              <a:extLst>
                <a:ext uri="{FF2B5EF4-FFF2-40B4-BE49-F238E27FC236}">
                  <a16:creationId xmlns:a16="http://schemas.microsoft.com/office/drawing/2014/main" id="{00000000-0008-0000-0000-00000C000000}"/>
                </a:ext>
              </a:extLst>
            </xdr14:cNvPr>
            <xdr14:cNvContentPartPr/>
          </xdr14:nvContentPartPr>
          <xdr14:nvPr macro=""/>
          <xdr14:xfrm>
            <a:off x="8705520" y="8600580"/>
            <a:ext cx="360" cy="360"/>
          </xdr14:xfrm>
        </xdr:contentPart>
      </mc:Choice>
      <mc:Fallback xmlns="">
        <xdr:pic>
          <xdr:nvPicPr>
            <xdr:cNvPr id="46" name="Ink 45">
              <a:extLst>
                <a:ext uri="{FF2B5EF4-FFF2-40B4-BE49-F238E27FC236}">
                  <a16:creationId xmlns:a16="http://schemas.microsoft.com/office/drawing/2014/main" id="{8AB08882-47DF-FA19-5E9C-698FE013C895}"/>
                </a:ext>
              </a:extLst>
            </xdr:cNvPr>
            <xdr:cNvPicPr/>
          </xdr:nvPicPr>
          <xdr:blipFill>
            <a:blip xmlns:r="http://schemas.openxmlformats.org/officeDocument/2006/relationships" r:embed="rId7"/>
            <a:stretch>
              <a:fillRect/>
            </a:stretch>
          </xdr:blipFill>
          <xdr:spPr>
            <a:xfrm>
              <a:off x="8696520" y="8591940"/>
              <a:ext cx="18000" cy="18000"/>
            </a:xfrm>
            <a:prstGeom prst="rect">
              <a:avLst/>
            </a:prstGeom>
          </xdr:spPr>
        </xdr:pic>
      </mc:Fallback>
    </mc:AlternateContent>
    <xdr:clientData/>
  </xdr:twoCellAnchor>
  <xdr:twoCellAnchor editAs="oneCell">
    <xdr:from>
      <xdr:col>14</xdr:col>
      <xdr:colOff>37920</xdr:colOff>
      <xdr:row>110</xdr:row>
      <xdr:rowOff>37755</xdr:rowOff>
    </xdr:from>
    <xdr:to>
      <xdr:col>14</xdr:col>
      <xdr:colOff>38280</xdr:colOff>
      <xdr:row>110</xdr:row>
      <xdr:rowOff>38115</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4" name="Ink 13">
              <a:extLst>
                <a:ext uri="{FF2B5EF4-FFF2-40B4-BE49-F238E27FC236}">
                  <a16:creationId xmlns:a16="http://schemas.microsoft.com/office/drawing/2014/main" id="{00000000-0008-0000-0000-00000E000000}"/>
                </a:ext>
              </a:extLst>
            </xdr14:cNvPr>
            <xdr14:cNvContentPartPr/>
          </xdr14:nvContentPartPr>
          <xdr14:nvPr macro=""/>
          <xdr14:xfrm>
            <a:off x="8572320" y="14811030"/>
            <a:ext cx="360" cy="360"/>
          </xdr14:xfrm>
        </xdr:contentPart>
      </mc:Choice>
      <mc:Fallback xmlns="">
        <xdr:pic>
          <xdr:nvPicPr>
            <xdr:cNvPr id="63" name="Ink 62">
              <a:extLst>
                <a:ext uri="{FF2B5EF4-FFF2-40B4-BE49-F238E27FC236}">
                  <a16:creationId xmlns:a16="http://schemas.microsoft.com/office/drawing/2014/main" id="{8C5BAB51-BFBB-32BA-471F-668A22A58439}"/>
                </a:ext>
              </a:extLst>
            </xdr:cNvPr>
            <xdr:cNvPicPr/>
          </xdr:nvPicPr>
          <xdr:blipFill>
            <a:blip xmlns:r="http://schemas.openxmlformats.org/officeDocument/2006/relationships" r:embed="rId7"/>
            <a:stretch>
              <a:fillRect/>
            </a:stretch>
          </xdr:blipFill>
          <xdr:spPr>
            <a:xfrm>
              <a:off x="8563320" y="14802390"/>
              <a:ext cx="18000" cy="18000"/>
            </a:xfrm>
            <a:prstGeom prst="rect">
              <a:avLst/>
            </a:prstGeom>
          </xdr:spPr>
        </xdr:pic>
      </mc:Fallback>
    </mc:AlternateContent>
    <xdr:clientData/>
  </xdr:twoCellAnchor>
  <xdr:twoCellAnchor editAs="oneCell">
    <xdr:from>
      <xdr:col>18</xdr:col>
      <xdr:colOff>533160</xdr:colOff>
      <xdr:row>38</xdr:row>
      <xdr:rowOff>8865</xdr:rowOff>
    </xdr:from>
    <xdr:to>
      <xdr:col>18</xdr:col>
      <xdr:colOff>533520</xdr:colOff>
      <xdr:row>38</xdr:row>
      <xdr:rowOff>22455</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5" name="Ink 14">
              <a:extLst>
                <a:ext uri="{FF2B5EF4-FFF2-40B4-BE49-F238E27FC236}">
                  <a16:creationId xmlns:a16="http://schemas.microsoft.com/office/drawing/2014/main" id="{00000000-0008-0000-0000-00000F000000}"/>
                </a:ext>
              </a:extLst>
            </xdr14:cNvPr>
            <xdr14:cNvContentPartPr/>
          </xdr14:nvContentPartPr>
          <xdr14:nvPr macro=""/>
          <xdr14:xfrm>
            <a:off x="11505960" y="6552540"/>
            <a:ext cx="360" cy="2160"/>
          </xdr14:xfrm>
        </xdr:contentPart>
      </mc:Choice>
      <mc:Fallback xmlns="">
        <xdr:pic>
          <xdr:nvPicPr>
            <xdr:cNvPr id="65" name="Ink 64">
              <a:extLst>
                <a:ext uri="{FF2B5EF4-FFF2-40B4-BE49-F238E27FC236}">
                  <a16:creationId xmlns:a16="http://schemas.microsoft.com/office/drawing/2014/main" id="{A8689B00-1384-F2FE-04D4-CC30D82DF365}"/>
                </a:ext>
              </a:extLst>
            </xdr:cNvPr>
            <xdr:cNvPicPr/>
          </xdr:nvPicPr>
          <xdr:blipFill>
            <a:blip xmlns:r="http://schemas.openxmlformats.org/officeDocument/2006/relationships" r:embed="rId17"/>
            <a:stretch>
              <a:fillRect/>
            </a:stretch>
          </xdr:blipFill>
          <xdr:spPr>
            <a:xfrm>
              <a:off x="11496960" y="6543900"/>
              <a:ext cx="18000" cy="19800"/>
            </a:xfrm>
            <a:prstGeom prst="rect">
              <a:avLst/>
            </a:prstGeom>
          </xdr:spPr>
        </xdr:pic>
      </mc:Fallback>
    </mc:AlternateContent>
    <xdr:clientData/>
  </xdr:twoCellAnchor>
  <xdr:twoCellAnchor editAs="oneCell">
    <xdr:from>
      <xdr:col>17</xdr:col>
      <xdr:colOff>100560</xdr:colOff>
      <xdr:row>37</xdr:row>
      <xdr:rowOff>152235</xdr:rowOff>
    </xdr:from>
    <xdr:to>
      <xdr:col>17</xdr:col>
      <xdr:colOff>108525</xdr:colOff>
      <xdr:row>37</xdr:row>
      <xdr:rowOff>152595</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6" name="Ink 15">
              <a:extLst>
                <a:ext uri="{FF2B5EF4-FFF2-40B4-BE49-F238E27FC236}">
                  <a16:creationId xmlns:a16="http://schemas.microsoft.com/office/drawing/2014/main" id="{00000000-0008-0000-0000-000010000000}"/>
                </a:ext>
              </a:extLst>
            </xdr14:cNvPr>
            <xdr14:cNvContentPartPr/>
          </xdr14:nvContentPartPr>
          <xdr14:nvPr macro=""/>
          <xdr14:xfrm>
            <a:off x="10463760" y="6524460"/>
            <a:ext cx="13680" cy="360"/>
          </xdr14:xfrm>
        </xdr:contentPart>
      </mc:Choice>
      <mc:Fallback xmlns="">
        <xdr:pic>
          <xdr:nvPicPr>
            <xdr:cNvPr id="66" name="Ink 65">
              <a:extLst>
                <a:ext uri="{FF2B5EF4-FFF2-40B4-BE49-F238E27FC236}">
                  <a16:creationId xmlns:a16="http://schemas.microsoft.com/office/drawing/2014/main" id="{54513FE2-04C1-19FB-ED77-BA50FE723268}"/>
                </a:ext>
              </a:extLst>
            </xdr:cNvPr>
            <xdr:cNvPicPr/>
          </xdr:nvPicPr>
          <xdr:blipFill>
            <a:blip xmlns:r="http://schemas.openxmlformats.org/officeDocument/2006/relationships" r:embed="rId19"/>
            <a:stretch>
              <a:fillRect/>
            </a:stretch>
          </xdr:blipFill>
          <xdr:spPr>
            <a:xfrm>
              <a:off x="10455120" y="6515460"/>
              <a:ext cx="31320" cy="18000"/>
            </a:xfrm>
            <a:prstGeom prst="rect">
              <a:avLst/>
            </a:prstGeom>
          </xdr:spPr>
        </xdr:pic>
      </mc:Fallback>
    </mc:AlternateContent>
    <xdr:clientData/>
  </xdr:twoCellAnchor>
  <xdr:twoCellAnchor editAs="oneCell">
    <xdr:from>
      <xdr:col>22</xdr:col>
      <xdr:colOff>390120</xdr:colOff>
      <xdr:row>14</xdr:row>
      <xdr:rowOff>98325</xdr:rowOff>
    </xdr:from>
    <xdr:to>
      <xdr:col>22</xdr:col>
      <xdr:colOff>394290</xdr:colOff>
      <xdr:row>14</xdr:row>
      <xdr:rowOff>121980</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7" name="Ink 16">
              <a:extLst>
                <a:ext uri="{FF2B5EF4-FFF2-40B4-BE49-F238E27FC236}">
                  <a16:creationId xmlns:a16="http://schemas.microsoft.com/office/drawing/2014/main" id="{00000000-0008-0000-0000-000011000000}"/>
                </a:ext>
              </a:extLst>
            </xdr14:cNvPr>
            <xdr14:cNvContentPartPr/>
          </xdr14:nvContentPartPr>
          <xdr14:nvPr macro=""/>
          <xdr14:xfrm>
            <a:off x="13801320" y="2527200"/>
            <a:ext cx="360" cy="25560"/>
          </xdr14:xfrm>
        </xdr:contentPart>
      </mc:Choice>
      <mc:Fallback xmlns="">
        <xdr:pic>
          <xdr:nvPicPr>
            <xdr:cNvPr id="67" name="Ink 66">
              <a:extLst>
                <a:ext uri="{FF2B5EF4-FFF2-40B4-BE49-F238E27FC236}">
                  <a16:creationId xmlns:a16="http://schemas.microsoft.com/office/drawing/2014/main" id="{10BB4ECB-CE3F-739F-AAF6-2F3090E0372F}"/>
                </a:ext>
              </a:extLst>
            </xdr:cNvPr>
            <xdr:cNvPicPr/>
          </xdr:nvPicPr>
          <xdr:blipFill>
            <a:blip xmlns:r="http://schemas.openxmlformats.org/officeDocument/2006/relationships" r:embed="rId21"/>
            <a:stretch>
              <a:fillRect/>
            </a:stretch>
          </xdr:blipFill>
          <xdr:spPr>
            <a:xfrm>
              <a:off x="13792320" y="2518200"/>
              <a:ext cx="18000" cy="43200"/>
            </a:xfrm>
            <a:prstGeom prst="rect">
              <a:avLst/>
            </a:prstGeom>
          </xdr:spPr>
        </xdr:pic>
      </mc:Fallback>
    </mc:AlternateContent>
    <xdr:clientData/>
  </xdr:twoCellAnchor>
  <xdr:twoCellAnchor>
    <xdr:from>
      <xdr:col>11</xdr:col>
      <xdr:colOff>140970</xdr:colOff>
      <xdr:row>19</xdr:row>
      <xdr:rowOff>161924</xdr:rowOff>
    </xdr:from>
    <xdr:to>
      <xdr:col>12</xdr:col>
      <xdr:colOff>304800</xdr:colOff>
      <xdr:row>32</xdr:row>
      <xdr:rowOff>171449</xdr:rowOff>
    </xdr:to>
    <xdr:sp macro="" textlink="">
      <xdr:nvSpPr>
        <xdr:cNvPr id="18" name="Oval 17">
          <a:extLst>
            <a:ext uri="{FF2B5EF4-FFF2-40B4-BE49-F238E27FC236}">
              <a16:creationId xmlns:a16="http://schemas.microsoft.com/office/drawing/2014/main" id="{00000000-0008-0000-0000-000012000000}"/>
            </a:ext>
          </a:extLst>
        </xdr:cNvPr>
        <xdr:cNvSpPr/>
      </xdr:nvSpPr>
      <xdr:spPr>
        <a:xfrm>
          <a:off x="6846570" y="3377564"/>
          <a:ext cx="773430" cy="2188845"/>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57148</xdr:colOff>
      <xdr:row>9</xdr:row>
      <xdr:rowOff>28575</xdr:rowOff>
    </xdr:from>
    <xdr:to>
      <xdr:col>12</xdr:col>
      <xdr:colOff>521970</xdr:colOff>
      <xdr:row>11</xdr:row>
      <xdr:rowOff>49531</xdr:rowOff>
    </xdr:to>
    <xdr:sp macro="" textlink="">
      <xdr:nvSpPr>
        <xdr:cNvPr id="19" name="Oval 18">
          <a:extLst>
            <a:ext uri="{FF2B5EF4-FFF2-40B4-BE49-F238E27FC236}">
              <a16:creationId xmlns:a16="http://schemas.microsoft.com/office/drawing/2014/main" id="{00000000-0008-0000-0000-000013000000}"/>
            </a:ext>
          </a:extLst>
        </xdr:cNvPr>
        <xdr:cNvSpPr/>
      </xdr:nvSpPr>
      <xdr:spPr>
        <a:xfrm rot="5400000">
          <a:off x="7121841" y="1208722"/>
          <a:ext cx="356236" cy="1074422"/>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419812</xdr:colOff>
      <xdr:row>42</xdr:row>
      <xdr:rowOff>103461</xdr:rowOff>
    </xdr:from>
    <xdr:to>
      <xdr:col>9</xdr:col>
      <xdr:colOff>190499</xdr:colOff>
      <xdr:row>47</xdr:row>
      <xdr:rowOff>76202</xdr:rowOff>
    </xdr:to>
    <xdr:sp macro="" textlink="">
      <xdr:nvSpPr>
        <xdr:cNvPr id="20" name="Oval 19">
          <a:extLst>
            <a:ext uri="{FF2B5EF4-FFF2-40B4-BE49-F238E27FC236}">
              <a16:creationId xmlns:a16="http://schemas.microsoft.com/office/drawing/2014/main" id="{00000000-0008-0000-0000-000014000000}"/>
            </a:ext>
          </a:extLst>
        </xdr:cNvPr>
        <xdr:cNvSpPr/>
      </xdr:nvSpPr>
      <xdr:spPr>
        <a:xfrm rot="5400000">
          <a:off x="3557285" y="5866148"/>
          <a:ext cx="810941" cy="3428287"/>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183833</xdr:colOff>
      <xdr:row>38</xdr:row>
      <xdr:rowOff>79131</xdr:rowOff>
    </xdr:from>
    <xdr:to>
      <xdr:col>6</xdr:col>
      <xdr:colOff>0</xdr:colOff>
      <xdr:row>42</xdr:row>
      <xdr:rowOff>76200</xdr:rowOff>
    </xdr:to>
    <xdr:cxnSp macro="">
      <xdr:nvCxnSpPr>
        <xdr:cNvPr id="21" name="Straight Arrow Connector 20">
          <a:extLst>
            <a:ext uri="{FF2B5EF4-FFF2-40B4-BE49-F238E27FC236}">
              <a16:creationId xmlns:a16="http://schemas.microsoft.com/office/drawing/2014/main" id="{00000000-0008-0000-0000-000015000000}"/>
            </a:ext>
          </a:extLst>
        </xdr:cNvPr>
        <xdr:cNvCxnSpPr>
          <a:stCxn id="4" idx="0"/>
        </xdr:cNvCxnSpPr>
      </xdr:nvCxnSpPr>
      <xdr:spPr>
        <a:xfrm>
          <a:off x="3231833" y="6479931"/>
          <a:ext cx="425767" cy="667629"/>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114300</xdr:colOff>
      <xdr:row>80</xdr:row>
      <xdr:rowOff>144780</xdr:rowOff>
    </xdr:from>
    <xdr:to>
      <xdr:col>12</xdr:col>
      <xdr:colOff>340995</xdr:colOff>
      <xdr:row>85</xdr:row>
      <xdr:rowOff>36195</xdr:rowOff>
    </xdr:to>
    <xdr:cxnSp macro="">
      <xdr:nvCxnSpPr>
        <xdr:cNvPr id="24" name="Straight Arrow Connector 23">
          <a:extLst>
            <a:ext uri="{FF2B5EF4-FFF2-40B4-BE49-F238E27FC236}">
              <a16:creationId xmlns:a16="http://schemas.microsoft.com/office/drawing/2014/main" id="{00000000-0008-0000-0000-000018000000}"/>
            </a:ext>
          </a:extLst>
        </xdr:cNvPr>
        <xdr:cNvCxnSpPr/>
      </xdr:nvCxnSpPr>
      <xdr:spPr>
        <a:xfrm>
          <a:off x="4381500" y="9730740"/>
          <a:ext cx="3274695" cy="561975"/>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304738</xdr:colOff>
      <xdr:row>84</xdr:row>
      <xdr:rowOff>61022</xdr:rowOff>
    </xdr:from>
    <xdr:to>
      <xdr:col>13</xdr:col>
      <xdr:colOff>169545</xdr:colOff>
      <xdr:row>93</xdr:row>
      <xdr:rowOff>158115</xdr:rowOff>
    </xdr:to>
    <xdr:sp macro="" textlink="">
      <xdr:nvSpPr>
        <xdr:cNvPr id="25" name="Oval 24">
          <a:extLst>
            <a:ext uri="{FF2B5EF4-FFF2-40B4-BE49-F238E27FC236}">
              <a16:creationId xmlns:a16="http://schemas.microsoft.com/office/drawing/2014/main" id="{00000000-0008-0000-0000-000019000000}"/>
            </a:ext>
          </a:extLst>
        </xdr:cNvPr>
        <xdr:cNvSpPr/>
      </xdr:nvSpPr>
      <xdr:spPr>
        <a:xfrm>
          <a:off x="7619938" y="10149902"/>
          <a:ext cx="474407" cy="1605853"/>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129540</xdr:colOff>
      <xdr:row>18</xdr:row>
      <xdr:rowOff>15240</xdr:rowOff>
    </xdr:from>
    <xdr:to>
      <xdr:col>11</xdr:col>
      <xdr:colOff>266700</xdr:colOff>
      <xdr:row>22</xdr:row>
      <xdr:rowOff>133350</xdr:rowOff>
    </xdr:to>
    <xdr:cxnSp macro="">
      <xdr:nvCxnSpPr>
        <xdr:cNvPr id="26" name="Straight Arrow Connector 25">
          <a:extLst>
            <a:ext uri="{FF2B5EF4-FFF2-40B4-BE49-F238E27FC236}">
              <a16:creationId xmlns:a16="http://schemas.microsoft.com/office/drawing/2014/main" id="{00000000-0008-0000-0000-00001A000000}"/>
            </a:ext>
          </a:extLst>
        </xdr:cNvPr>
        <xdr:cNvCxnSpPr/>
      </xdr:nvCxnSpPr>
      <xdr:spPr>
        <a:xfrm>
          <a:off x="6225540" y="3063240"/>
          <a:ext cx="746760" cy="78867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517207</xdr:colOff>
      <xdr:row>9</xdr:row>
      <xdr:rowOff>0</xdr:rowOff>
    </xdr:from>
    <xdr:to>
      <xdr:col>12</xdr:col>
      <xdr:colOff>533400</xdr:colOff>
      <xdr:row>10</xdr:row>
      <xdr:rowOff>879</xdr:rowOff>
    </xdr:to>
    <xdr:cxnSp macro="">
      <xdr:nvCxnSpPr>
        <xdr:cNvPr id="27" name="Straight Arrow Connector 26">
          <a:extLst>
            <a:ext uri="{FF2B5EF4-FFF2-40B4-BE49-F238E27FC236}">
              <a16:creationId xmlns:a16="http://schemas.microsoft.com/office/drawing/2014/main" id="{00000000-0008-0000-0000-00001B000000}"/>
            </a:ext>
          </a:extLst>
        </xdr:cNvPr>
        <xdr:cNvCxnSpPr/>
      </xdr:nvCxnSpPr>
      <xdr:spPr>
        <a:xfrm flipH="1">
          <a:off x="7832407" y="1539240"/>
          <a:ext cx="16193" cy="168519"/>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384810</xdr:colOff>
      <xdr:row>99</xdr:row>
      <xdr:rowOff>163830</xdr:rowOff>
    </xdr:from>
    <xdr:to>
      <xdr:col>6</xdr:col>
      <xdr:colOff>22860</xdr:colOff>
      <xdr:row>105</xdr:row>
      <xdr:rowOff>68580</xdr:rowOff>
    </xdr:to>
    <xdr:cxnSp macro="">
      <xdr:nvCxnSpPr>
        <xdr:cNvPr id="29" name="Straight Arrow Connector 28">
          <a:extLst>
            <a:ext uri="{FF2B5EF4-FFF2-40B4-BE49-F238E27FC236}">
              <a16:creationId xmlns:a16="http://schemas.microsoft.com/office/drawing/2014/main" id="{00000000-0008-0000-0000-00001D000000}"/>
            </a:ext>
          </a:extLst>
        </xdr:cNvPr>
        <xdr:cNvCxnSpPr/>
      </xdr:nvCxnSpPr>
      <xdr:spPr>
        <a:xfrm>
          <a:off x="3432810" y="12767310"/>
          <a:ext cx="247650" cy="91059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83820</xdr:colOff>
      <xdr:row>105</xdr:row>
      <xdr:rowOff>118112</xdr:rowOff>
    </xdr:from>
    <xdr:to>
      <xdr:col>8</xdr:col>
      <xdr:colOff>464107</xdr:colOff>
      <xdr:row>110</xdr:row>
      <xdr:rowOff>92758</xdr:rowOff>
    </xdr:to>
    <xdr:sp macro="" textlink="">
      <xdr:nvSpPr>
        <xdr:cNvPr id="31" name="Oval 30">
          <a:extLst>
            <a:ext uri="{FF2B5EF4-FFF2-40B4-BE49-F238E27FC236}">
              <a16:creationId xmlns:a16="http://schemas.microsoft.com/office/drawing/2014/main" id="{00000000-0008-0000-0000-00001F000000}"/>
            </a:ext>
          </a:extLst>
        </xdr:cNvPr>
        <xdr:cNvSpPr/>
      </xdr:nvSpPr>
      <xdr:spPr>
        <a:xfrm rot="5400000">
          <a:off x="3220341" y="12419711"/>
          <a:ext cx="812846" cy="3428287"/>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9525</xdr:colOff>
      <xdr:row>10</xdr:row>
      <xdr:rowOff>85725</xdr:rowOff>
    </xdr:from>
    <xdr:to>
      <xdr:col>1</xdr:col>
      <xdr:colOff>468632</xdr:colOff>
      <xdr:row>12</xdr:row>
      <xdr:rowOff>55248</xdr:rowOff>
    </xdr:to>
    <xdr:sp macro="" textlink="">
      <xdr:nvSpPr>
        <xdr:cNvPr id="32" name="Oval 31">
          <a:extLst>
            <a:ext uri="{FF2B5EF4-FFF2-40B4-BE49-F238E27FC236}">
              <a16:creationId xmlns:a16="http://schemas.microsoft.com/office/drawing/2014/main" id="{00000000-0008-0000-0000-000020000000}"/>
            </a:ext>
          </a:extLst>
        </xdr:cNvPr>
        <xdr:cNvSpPr/>
      </xdr:nvSpPr>
      <xdr:spPr>
        <a:xfrm rot="5400000">
          <a:off x="391477" y="1410653"/>
          <a:ext cx="304803" cy="1068707"/>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205740</xdr:colOff>
      <xdr:row>11</xdr:row>
      <xdr:rowOff>153279</xdr:rowOff>
    </xdr:from>
    <xdr:to>
      <xdr:col>1</xdr:col>
      <xdr:colOff>358140</xdr:colOff>
      <xdr:row>18</xdr:row>
      <xdr:rowOff>167640</xdr:rowOff>
    </xdr:to>
    <xdr:cxnSp macro="">
      <xdr:nvCxnSpPr>
        <xdr:cNvPr id="33" name="Straight Arrow Connector 32">
          <a:extLst>
            <a:ext uri="{FF2B5EF4-FFF2-40B4-BE49-F238E27FC236}">
              <a16:creationId xmlns:a16="http://schemas.microsoft.com/office/drawing/2014/main" id="{00000000-0008-0000-0000-000021000000}"/>
            </a:ext>
          </a:extLst>
        </xdr:cNvPr>
        <xdr:cNvCxnSpPr/>
      </xdr:nvCxnSpPr>
      <xdr:spPr>
        <a:xfrm flipV="1">
          <a:off x="815340" y="2027799"/>
          <a:ext cx="152400" cy="1187841"/>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449580</xdr:colOff>
      <xdr:row>86</xdr:row>
      <xdr:rowOff>106681</xdr:rowOff>
    </xdr:from>
    <xdr:to>
      <xdr:col>9</xdr:col>
      <xdr:colOff>320040</xdr:colOff>
      <xdr:row>91</xdr:row>
      <xdr:rowOff>83821</xdr:rowOff>
    </xdr:to>
    <xdr:sp macro="" textlink="">
      <xdr:nvSpPr>
        <xdr:cNvPr id="35" name="Oval 34">
          <a:extLst>
            <a:ext uri="{FF2B5EF4-FFF2-40B4-BE49-F238E27FC236}">
              <a16:creationId xmlns:a16="http://schemas.microsoft.com/office/drawing/2014/main" id="{A257B4DC-7438-4B00-A240-30709E6F624B}"/>
            </a:ext>
          </a:extLst>
        </xdr:cNvPr>
        <xdr:cNvSpPr/>
      </xdr:nvSpPr>
      <xdr:spPr>
        <a:xfrm>
          <a:off x="2887980" y="10530841"/>
          <a:ext cx="2918460" cy="81534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266700</xdr:colOff>
      <xdr:row>83</xdr:row>
      <xdr:rowOff>15240</xdr:rowOff>
    </xdr:from>
    <xdr:to>
      <xdr:col>5</xdr:col>
      <xdr:colOff>335280</xdr:colOff>
      <xdr:row>87</xdr:row>
      <xdr:rowOff>7620</xdr:rowOff>
    </xdr:to>
    <xdr:cxnSp macro="">
      <xdr:nvCxnSpPr>
        <xdr:cNvPr id="37" name="Straight Arrow Connector 36">
          <a:extLst>
            <a:ext uri="{FF2B5EF4-FFF2-40B4-BE49-F238E27FC236}">
              <a16:creationId xmlns:a16="http://schemas.microsoft.com/office/drawing/2014/main" id="{9BB04BF6-0AB2-4020-8DF8-F8CE8BD179A9}"/>
            </a:ext>
          </a:extLst>
        </xdr:cNvPr>
        <xdr:cNvCxnSpPr/>
      </xdr:nvCxnSpPr>
      <xdr:spPr>
        <a:xfrm>
          <a:off x="2705100" y="9936480"/>
          <a:ext cx="678180" cy="66294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419076</xdr:colOff>
      <xdr:row>55</xdr:row>
      <xdr:rowOff>99060</xdr:rowOff>
    </xdr:from>
    <xdr:to>
      <xdr:col>13</xdr:col>
      <xdr:colOff>223177</xdr:colOff>
      <xdr:row>78</xdr:row>
      <xdr:rowOff>119207</xdr:rowOff>
    </xdr:to>
    <xdr:pic>
      <xdr:nvPicPr>
        <xdr:cNvPr id="43" name="Picture 42">
          <a:extLst>
            <a:ext uri="{FF2B5EF4-FFF2-40B4-BE49-F238E27FC236}">
              <a16:creationId xmlns:a16="http://schemas.microsoft.com/office/drawing/2014/main" id="{DE058985-4B11-9FDF-6301-2793CBA2E670}"/>
            </a:ext>
          </a:extLst>
        </xdr:cNvPr>
        <xdr:cNvPicPr>
          <a:picLocks noChangeAspect="1"/>
        </xdr:cNvPicPr>
      </xdr:nvPicPr>
      <xdr:blipFill>
        <a:blip xmlns:r="http://schemas.openxmlformats.org/officeDocument/2006/relationships" r:embed="rId22"/>
        <a:stretch>
          <a:fillRect/>
        </a:stretch>
      </xdr:blipFill>
      <xdr:spPr>
        <a:xfrm>
          <a:off x="419076" y="9349740"/>
          <a:ext cx="7728901" cy="3875867"/>
        </a:xfrm>
        <a:prstGeom prst="rect">
          <a:avLst/>
        </a:prstGeom>
      </xdr:spPr>
    </xdr:pic>
    <xdr:clientData/>
  </xdr:twoCellAnchor>
  <xdr:twoCellAnchor>
    <xdr:from>
      <xdr:col>2</xdr:col>
      <xdr:colOff>341054</xdr:colOff>
      <xdr:row>56</xdr:row>
      <xdr:rowOff>99062</xdr:rowOff>
    </xdr:from>
    <xdr:to>
      <xdr:col>12</xdr:col>
      <xdr:colOff>228599</xdr:colOff>
      <xdr:row>77</xdr:row>
      <xdr:rowOff>45722</xdr:rowOff>
    </xdr:to>
    <xdr:sp macro="" textlink="">
      <xdr:nvSpPr>
        <xdr:cNvPr id="46" name="Oval 45">
          <a:extLst>
            <a:ext uri="{FF2B5EF4-FFF2-40B4-BE49-F238E27FC236}">
              <a16:creationId xmlns:a16="http://schemas.microsoft.com/office/drawing/2014/main" id="{C35295FF-3824-4812-B0E1-30C58E12CB54}"/>
            </a:ext>
          </a:extLst>
        </xdr:cNvPr>
        <xdr:cNvSpPr/>
      </xdr:nvSpPr>
      <xdr:spPr>
        <a:xfrm rot="5400000">
          <a:off x="2818477" y="8259159"/>
          <a:ext cx="3467100" cy="5983545"/>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1</xdr:col>
      <xdr:colOff>3238500</xdr:colOff>
      <xdr:row>78</xdr:row>
      <xdr:rowOff>9525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3944600"/>
          <a:ext cx="3238500" cy="2636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2</xdr:row>
      <xdr:rowOff>57151</xdr:rowOff>
    </xdr:from>
    <xdr:to>
      <xdr:col>12</xdr:col>
      <xdr:colOff>548629</xdr:colOff>
      <xdr:row>62</xdr:row>
      <xdr:rowOff>100013</xdr:rowOff>
    </xdr:to>
    <xdr:sp macro="" textlink="">
      <xdr:nvSpPr>
        <xdr:cNvPr id="12289" name="Text Box 1">
          <a:extLst>
            <a:ext uri="{FF2B5EF4-FFF2-40B4-BE49-F238E27FC236}">
              <a16:creationId xmlns:a16="http://schemas.microsoft.com/office/drawing/2014/main" id="{00000000-0008-0000-0200-000001300000}"/>
            </a:ext>
          </a:extLst>
        </xdr:cNvPr>
        <xdr:cNvSpPr txBox="1">
          <a:spLocks noChangeArrowheads="1"/>
        </xdr:cNvSpPr>
      </xdr:nvSpPr>
      <xdr:spPr bwMode="auto">
        <a:xfrm>
          <a:off x="123825" y="319089"/>
          <a:ext cx="7696200" cy="10044112"/>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1" i="0" u="sng" strike="noStrike">
              <a:solidFill>
                <a:srgbClr val="000000"/>
              </a:solidFill>
              <a:latin typeface="Arial"/>
              <a:cs typeface="Arial"/>
            </a:rPr>
            <a:t>Common Errors in R &amp; E Report submission:</a:t>
          </a:r>
          <a:endParaRPr lang="en-US" sz="1000" b="0" i="0" strike="noStrike">
            <a:solidFill>
              <a:srgbClr val="000000"/>
            </a:solidFill>
            <a:latin typeface="Arial"/>
            <a:cs typeface="Arial"/>
          </a:endParaRP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1.   Failure to submit by the end of the tenth working day of the month following the month in which services were delivered. Timely submission of required reports is a scored item in the proposal review process, and failure to submit required reports in a timely fashion can reduce agency scores on "Administrative Ability" by up to 33%. </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2. Improper use of email subject line. (e.g. Division, Agency, Program &amp; Month). Instructions detailing the proper use of the subject line are detailed in the "Instructions" tab included with the template. </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3. Sending reports to email addresses other than </a:t>
          </a:r>
          <a:r>
            <a:rPr lang="en-US" sz="1000" b="1" i="0" strike="noStrike">
              <a:solidFill>
                <a:srgbClr val="000000"/>
              </a:solidFill>
              <a:latin typeface="Arial"/>
              <a:cs typeface="Arial"/>
            </a:rPr>
            <a:t>DHHSAccounting@milwaukeecountywi.gov </a:t>
          </a:r>
          <a:endParaRPr lang="en-US" sz="1000" b="0" i="0" strike="noStrike">
            <a:solidFill>
              <a:srgbClr val="000000"/>
            </a:solidFill>
            <a:latin typeface="Arial"/>
            <a:cs typeface="Arial"/>
          </a:endParaRP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4. Combining of expense accounts - a common error is combining account # 7100, employee benefits, and # 7200, payroll taxes. </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5. Inaccurate approved budget figures - approved budget for the program should reflect the format and amounts in your final submission of Form 3. Budgeted </a:t>
          </a:r>
          <a:r>
            <a:rPr lang="en-US" sz="1000" b="1" i="0" strike="noStrike">
              <a:solidFill>
                <a:srgbClr val="000000"/>
              </a:solidFill>
              <a:latin typeface="Arial"/>
              <a:cs typeface="Arial"/>
            </a:rPr>
            <a:t>“Net Request”</a:t>
          </a:r>
          <a:r>
            <a:rPr lang="en-US" sz="1000" b="0" i="0" strike="noStrike">
              <a:solidFill>
                <a:srgbClr val="000000"/>
              </a:solidFill>
              <a:latin typeface="Arial"/>
              <a:cs typeface="Arial"/>
            </a:rPr>
            <a:t> should agree with the County </a:t>
          </a:r>
          <a:r>
            <a:rPr lang="en-US" sz="1000" b="1" i="0" strike="noStrike">
              <a:solidFill>
                <a:srgbClr val="000000"/>
              </a:solidFill>
              <a:latin typeface="Arial"/>
              <a:cs typeface="Arial"/>
            </a:rPr>
            <a:t>Contract amount</a:t>
          </a:r>
          <a:r>
            <a:rPr lang="en-US" sz="1000" b="0" i="0" strike="noStrike">
              <a:solidFill>
                <a:srgbClr val="000000"/>
              </a:solidFill>
              <a:latin typeface="Arial"/>
              <a:cs typeface="Arial"/>
            </a:rPr>
            <a:t> on Attachment I. (i.e. budgets should balance &amp; not have net unfunded requests!),</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6. Reporting estimated versus actual expenses. All expenses should be supported with general ledger entries. (mandated by fed &amp; state costs principles). If necessary, estimates should be adjusted to actual in following month.</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7. Reporting expenses for line items with no approved budget for that line item will not be paid.</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8. Combining multiple programs into one R &amp; E statement. </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9. Reporting expenses for line items for which the YTD total exceeds the greater of 10% of the prorata budget for the line item or 3% of the total prorata approved program budget prior to receiving approval of revised budget.</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10. Reporting only the Milwaukee County purchase contract portion of the program, versus the whole program. This applies to expenses as well as units. </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11. </a:t>
          </a:r>
          <a:r>
            <a:rPr lang="en-US" sz="1000" b="0" i="0" strike="noStrike">
              <a:solidFill>
                <a:srgbClr val="FF0000"/>
              </a:solidFill>
              <a:latin typeface="Arial"/>
              <a:cs typeface="Arial"/>
            </a:rPr>
            <a:t>Not entering approved budgeted units on the “Units” tab</a:t>
          </a:r>
        </a:p>
        <a:p>
          <a:pPr algn="l" rtl="0">
            <a:lnSpc>
              <a:spcPts val="1100"/>
            </a:lnSpc>
            <a:defRPr sz="1000"/>
          </a:pPr>
          <a:endParaRPr lang="en-US" sz="1000" b="0" i="0" strike="noStrike">
            <a:solidFill>
              <a:srgbClr val="FF0000"/>
            </a:solidFill>
            <a:latin typeface="Arial"/>
            <a:cs typeface="Arial"/>
          </a:endParaRPr>
        </a:p>
        <a:p>
          <a:pPr algn="l" rtl="0">
            <a:lnSpc>
              <a:spcPts val="1100"/>
            </a:lnSpc>
            <a:defRPr sz="1000"/>
          </a:pPr>
          <a:r>
            <a:rPr lang="en-US" sz="1000" b="0" i="0" strike="noStrike">
              <a:solidFill>
                <a:sysClr val="windowText" lastClr="000000"/>
              </a:solidFill>
              <a:latin typeface="Arial"/>
              <a:cs typeface="Arial"/>
            </a:rPr>
            <a:t>12</a:t>
          </a:r>
          <a:r>
            <a:rPr lang="en-US" sz="1000" b="0" i="0" strike="noStrike">
              <a:solidFill>
                <a:srgbClr val="FF0000"/>
              </a:solidFill>
              <a:latin typeface="Arial"/>
              <a:cs typeface="Arial"/>
            </a:rPr>
            <a:t>. Entering the incorrect, or no unit rate on the “Units” tab.  (Unit rate should equal “Absenteeism Rate” on contract Attachment I)</a:t>
          </a:r>
        </a:p>
        <a:p>
          <a:pPr algn="l" rtl="0">
            <a:lnSpc>
              <a:spcPts val="1100"/>
            </a:lnSpc>
            <a:defRPr sz="1000"/>
          </a:pPr>
          <a:endParaRPr lang="en-US" sz="1000" b="0" i="0" strike="noStrike">
            <a:solidFill>
              <a:srgbClr val="FF0000"/>
            </a:solidFill>
            <a:latin typeface="Arial"/>
            <a:cs typeface="Arial"/>
          </a:endParaRPr>
        </a:p>
        <a:p>
          <a:pPr algn="l" rtl="0">
            <a:lnSpc>
              <a:spcPts val="1100"/>
            </a:lnSpc>
            <a:defRPr sz="1000"/>
          </a:pPr>
          <a:r>
            <a:rPr lang="en-US" sz="1000" b="0" i="0" strike="noStrike">
              <a:solidFill>
                <a:srgbClr val="000000"/>
              </a:solidFill>
              <a:latin typeface="Arial"/>
              <a:cs typeface="Arial"/>
            </a:rPr>
            <a:t>13.  All units should be reported sergregating between County Budgeted  Units and Other Funded Units. And when reporting multiple services with different rates within one program, or units provided gratis, which should be reported at a zero unit rate</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1" i="0" u="sng" strike="noStrike">
              <a:solidFill>
                <a:srgbClr val="000000"/>
              </a:solidFill>
              <a:latin typeface="Arial"/>
              <a:cs typeface="Arial"/>
            </a:rPr>
            <a:t>Accounting Suggestions:</a:t>
          </a:r>
          <a:endParaRPr lang="en-US" sz="1000" b="0" i="0" strike="noStrike">
            <a:solidFill>
              <a:srgbClr val="000000"/>
            </a:solidFill>
            <a:latin typeface="Arial"/>
            <a:cs typeface="Arial"/>
          </a:endParaRP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14. R &amp; E Report Format and Other Suggestions:</a:t>
          </a:r>
        </a:p>
        <a:p>
          <a:pPr algn="l" rtl="0">
            <a:lnSpc>
              <a:spcPts val="1100"/>
            </a:lnSpc>
            <a:defRPr sz="1000"/>
          </a:pPr>
          <a:r>
            <a:rPr lang="en-US" sz="1000" b="0" i="0" strike="noStrike">
              <a:solidFill>
                <a:srgbClr val="000000"/>
              </a:solidFill>
              <a:latin typeface="Arial"/>
              <a:cs typeface="Arial"/>
            </a:rPr>
            <a:t>          Use only the most recently revised RE report forms.</a:t>
          </a:r>
        </a:p>
        <a:p>
          <a:pPr algn="l" rtl="0">
            <a:lnSpc>
              <a:spcPts val="1100"/>
            </a:lnSpc>
            <a:defRPr sz="1000"/>
          </a:pPr>
          <a:r>
            <a:rPr lang="en-US" sz="1000" b="0" i="0" strike="noStrike">
              <a:solidFill>
                <a:srgbClr val="000000"/>
              </a:solidFill>
              <a:latin typeface="Arial"/>
              <a:cs typeface="Arial"/>
            </a:rPr>
            <a:t>          Make sure the correct DHHS Division is checked.</a:t>
          </a:r>
        </a:p>
        <a:p>
          <a:pPr algn="l" rtl="0">
            <a:lnSpc>
              <a:spcPts val="1100"/>
            </a:lnSpc>
            <a:defRPr sz="1000"/>
          </a:pPr>
          <a:r>
            <a:rPr lang="en-US" sz="1000" b="0" i="0" strike="noStrike">
              <a:solidFill>
                <a:srgbClr val="000000"/>
              </a:solidFill>
              <a:latin typeface="Arial"/>
              <a:cs typeface="Arial"/>
            </a:rPr>
            <a:t>          Make sure the correct month is selected.</a:t>
          </a:r>
        </a:p>
        <a:p>
          <a:pPr algn="l" rtl="0">
            <a:lnSpc>
              <a:spcPts val="1100"/>
            </a:lnSpc>
            <a:defRPr sz="1000"/>
          </a:pPr>
          <a:r>
            <a:rPr lang="en-US" sz="1000" b="0" i="0" strike="noStrike">
              <a:solidFill>
                <a:srgbClr val="000000"/>
              </a:solidFill>
              <a:latin typeface="Arial"/>
              <a:cs typeface="Arial"/>
            </a:rPr>
            <a:t>          General Ledger backup must agree to the request.</a:t>
          </a:r>
        </a:p>
        <a:p>
          <a:pPr algn="l" rtl="0">
            <a:lnSpc>
              <a:spcPts val="1100"/>
            </a:lnSpc>
            <a:defRPr sz="1000"/>
          </a:pPr>
          <a:r>
            <a:rPr lang="en-US" sz="1000" b="0" i="0" strike="noStrike">
              <a:solidFill>
                <a:srgbClr val="000000"/>
              </a:solidFill>
              <a:latin typeface="Arial"/>
              <a:cs typeface="Arial"/>
            </a:rPr>
            <a:t>          Make sure contact info is current and correct. </a:t>
          </a:r>
        </a:p>
        <a:p>
          <a:pPr algn="l" rtl="0">
            <a:lnSpc>
              <a:spcPts val="1100"/>
            </a:lnSpc>
            <a:defRPr sz="1000"/>
          </a:pPr>
          <a:r>
            <a:rPr lang="en-US" sz="1000" b="0" i="0" strike="noStrike">
              <a:solidFill>
                <a:srgbClr val="000000"/>
              </a:solidFill>
              <a:latin typeface="Arial"/>
              <a:cs typeface="Arial"/>
            </a:rPr>
            <a:t>          Do not put Text in a numeric fields.</a:t>
          </a:r>
        </a:p>
        <a:p>
          <a:pPr algn="l" rtl="0">
            <a:lnSpc>
              <a:spcPts val="1100"/>
            </a:lnSpc>
            <a:defRPr sz="1000"/>
          </a:pPr>
          <a:r>
            <a:rPr lang="en-US" sz="1000" b="1" i="0" strike="noStrike">
              <a:solidFill>
                <a:srgbClr val="FF0000"/>
              </a:solidFill>
              <a:latin typeface="Arial"/>
              <a:cs typeface="Arial"/>
            </a:rPr>
            <a:t>          ENTER CORRECT PAYMENT</a:t>
          </a:r>
          <a:r>
            <a:rPr lang="en-US" sz="1000" b="1" i="0" strike="noStrike" baseline="0">
              <a:solidFill>
                <a:srgbClr val="FF0000"/>
              </a:solidFill>
              <a:latin typeface="Arial"/>
              <a:cs typeface="Arial"/>
            </a:rPr>
            <a:t> </a:t>
          </a:r>
          <a:r>
            <a:rPr lang="en-US" sz="1000" b="1" i="0" strike="noStrike">
              <a:solidFill>
                <a:srgbClr val="FF0000"/>
              </a:solidFill>
              <a:latin typeface="Arial"/>
              <a:cs typeface="Arial"/>
            </a:rPr>
            <a:t>METHOD</a:t>
          </a:r>
          <a:r>
            <a:rPr lang="en-US" sz="1000" b="1" i="0" strike="noStrike" baseline="0">
              <a:solidFill>
                <a:srgbClr val="FF0000"/>
              </a:solidFill>
              <a:latin typeface="Arial"/>
              <a:cs typeface="Arial"/>
            </a:rPr>
            <a:t> ON EXP SHEET</a:t>
          </a:r>
          <a:r>
            <a:rPr lang="en-US" sz="1000" b="0" i="0" strike="noStrike">
              <a:solidFill>
                <a:srgbClr val="000000"/>
              </a:solidFill>
              <a:latin typeface="Arial"/>
              <a:cs typeface="Arial"/>
            </a:rPr>
            <a:t>	</a:t>
          </a:r>
        </a:p>
        <a:p>
          <a:pPr algn="l" rtl="0">
            <a:lnSpc>
              <a:spcPts val="1100"/>
            </a:lnSpc>
            <a:defRPr sz="1000"/>
          </a:pPr>
          <a:r>
            <a:rPr lang="en-US" sz="1000" b="0" i="0" strike="noStrike">
              <a:solidFill>
                <a:srgbClr val="000000"/>
              </a:solidFill>
              <a:latin typeface="Arial"/>
              <a:cs typeface="Arial"/>
            </a:rPr>
            <a:t>15. Make sure you use the unit count and unit rate(s) as specified in the Attachment I.</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16. The program name must agree with that shown on the Attachment  I.</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17. If budgets are revised and/or amended use the correct item drop down menu selection in the RE report to identify the change.</a:t>
          </a:r>
        </a:p>
        <a:p>
          <a:pPr algn="l" rtl="0">
            <a:lnSpc>
              <a:spcPts val="1100"/>
            </a:lnSpc>
            <a:defRPr sz="1000"/>
          </a:pPr>
          <a:endParaRPr lang="en-US" sz="1000" b="0" i="0" strike="noStrike">
            <a:solidFill>
              <a:srgbClr val="000000"/>
            </a:solidFill>
            <a:latin typeface="Arial"/>
            <a:cs typeface="Arial"/>
          </a:endParaRPr>
        </a:p>
        <a:p>
          <a:pPr algn="l" rtl="0">
            <a:lnSpc>
              <a:spcPts val="1100"/>
            </a:lnSpc>
            <a:defRPr sz="1000"/>
          </a:pPr>
          <a:r>
            <a:rPr lang="en-US" sz="1000" b="0" i="0" strike="noStrike">
              <a:solidFill>
                <a:srgbClr val="000000"/>
              </a:solidFill>
              <a:latin typeface="Arial"/>
              <a:cs typeface="Arial"/>
            </a:rPr>
            <a:t>18. If estimates instead of actual amounts are being reported, please pick the correct item from the drop down menu on the RE report. Use only actual amounts for the final report.</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19. DHHS pays on a YTD cumulative basis, there are 7 different methods (to check for correct method refer to Attachment I of your contract),</a:t>
          </a:r>
          <a:r>
            <a:rPr lang="en-US" sz="1000" b="0" i="0" strike="noStrike" baseline="0">
              <a:solidFill>
                <a:srgbClr val="000000"/>
              </a:solidFill>
              <a:latin typeface="Arial"/>
              <a:cs typeface="Arial"/>
            </a:rPr>
            <a:t> and most common method(s) are</a:t>
          </a:r>
          <a:r>
            <a:rPr lang="en-US" sz="1000" b="0" i="0" strike="noStrike">
              <a:solidFill>
                <a:srgbClr val="000000"/>
              </a:solidFill>
              <a:latin typeface="Arial"/>
              <a:cs typeface="Arial"/>
            </a:rPr>
            <a:t>, the Lowest of the :</a:t>
          </a:r>
        </a:p>
        <a:p>
          <a:pPr algn="l" rtl="0">
            <a:defRPr sz="1000"/>
          </a:pPr>
          <a:r>
            <a:rPr lang="en-US" sz="1000" b="0" i="0" strike="noStrike">
              <a:solidFill>
                <a:srgbClr val="000000"/>
              </a:solidFill>
              <a:latin typeface="Arial"/>
              <a:cs typeface="Arial"/>
            </a:rPr>
            <a:t>               Net Expenses (gross program expenses less other revenue)</a:t>
          </a:r>
        </a:p>
        <a:p>
          <a:pPr algn="l" rtl="0">
            <a:defRPr sz="1000"/>
          </a:pPr>
          <a:r>
            <a:rPr lang="en-US" sz="1000" b="0" i="0" strike="noStrike">
              <a:solidFill>
                <a:srgbClr val="000000"/>
              </a:solidFill>
              <a:latin typeface="Arial"/>
              <a:cs typeface="Arial"/>
            </a:rPr>
            <a:t>               Net Units Earned (DHHS units x unit rate less other revenue)</a:t>
          </a:r>
        </a:p>
        <a:p>
          <a:pPr algn="l" rtl="0">
            <a:defRPr sz="1000"/>
          </a:pPr>
          <a:r>
            <a:rPr lang="en-US" sz="1000" b="0" i="0" strike="noStrike">
              <a:solidFill>
                <a:srgbClr val="000000"/>
              </a:solidFill>
              <a:latin typeface="Arial"/>
              <a:cs typeface="Arial"/>
            </a:rPr>
            <a:t>               Pro rata YTD Contract Amount.</a:t>
          </a:r>
        </a:p>
        <a:p>
          <a:pPr algn="l" rtl="0">
            <a:defRPr sz="1000"/>
          </a:pPr>
          <a:r>
            <a:rPr lang="en-US" sz="1000" b="0" i="0" strike="noStrike">
              <a:solidFill>
                <a:srgbClr val="000000"/>
              </a:solidFill>
              <a:latin typeface="Arial"/>
              <a:cs typeface="Arial"/>
            </a:rPr>
            <a:t>20. DHHS usually adjusts the advance payment in the last two months of the contract. In the case of under-spent contracts, adjustments for the advance may be made sooner.</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21. Please submit your RE report timely as it takes Central Accounting about 2 weeks to issue a check from time of check request, plus add another week from time of submission for review &amp; processing by Contract Admin &amp; DHHS Accounting.</a:t>
          </a:r>
        </a:p>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22. If Vendor information changes such as name, address, tax ID #, etc. Please inform the CSC at the earliest as they have to submit a Vendor Maintenance form to Central Accounting before payment under a new name, etc. can be made.</a:t>
          </a: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53</xdr:row>
      <xdr:rowOff>161925</xdr:rowOff>
    </xdr:from>
    <xdr:to>
      <xdr:col>4</xdr:col>
      <xdr:colOff>171450</xdr:colOff>
      <xdr:row>55</xdr:row>
      <xdr:rowOff>152400</xdr:rowOff>
    </xdr:to>
    <xdr:sp macro="" textlink="">
      <xdr:nvSpPr>
        <xdr:cNvPr id="1040" name="Text Box 16">
          <a:extLst>
            <a:ext uri="{FF2B5EF4-FFF2-40B4-BE49-F238E27FC236}">
              <a16:creationId xmlns:a16="http://schemas.microsoft.com/office/drawing/2014/main" id="{00000000-0008-0000-0300-000010040000}"/>
            </a:ext>
          </a:extLst>
        </xdr:cNvPr>
        <xdr:cNvSpPr txBox="1">
          <a:spLocks noChangeArrowheads="1"/>
        </xdr:cNvSpPr>
      </xdr:nvSpPr>
      <xdr:spPr bwMode="auto">
        <a:xfrm>
          <a:off x="28575" y="9886950"/>
          <a:ext cx="3000375" cy="819150"/>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800"/>
            </a:lnSpc>
            <a:defRPr sz="1000"/>
          </a:pPr>
          <a:r>
            <a:rPr lang="en-US" sz="800" b="1" i="0" u="sng" strike="noStrike">
              <a:solidFill>
                <a:srgbClr val="000000"/>
              </a:solidFill>
              <a:latin typeface="Arial"/>
              <a:cs typeface="Arial"/>
            </a:rPr>
            <a:t>ESTIMATED PAYMENTS ARE MADE BASED ON THE LOWER OF: </a:t>
          </a:r>
          <a:endParaRPr lang="en-US" sz="800" b="0" i="0" strike="noStrike">
            <a:solidFill>
              <a:srgbClr val="000000"/>
            </a:solidFill>
            <a:latin typeface="Arial"/>
            <a:cs typeface="Arial"/>
          </a:endParaRPr>
        </a:p>
        <a:p>
          <a:pPr algn="l" rtl="0">
            <a:lnSpc>
              <a:spcPts val="800"/>
            </a:lnSpc>
            <a:defRPr sz="1000"/>
          </a:pPr>
          <a:r>
            <a:rPr lang="en-US" sz="800" b="0" i="0" strike="noStrike">
              <a:solidFill>
                <a:srgbClr val="000000"/>
              </a:solidFill>
              <a:latin typeface="Arial"/>
              <a:cs typeface="Arial"/>
            </a:rPr>
            <a:t>YTD PRORATED</a:t>
          </a:r>
          <a:r>
            <a:rPr lang="en-US" sz="800" b="0" i="0" strike="noStrike" baseline="0">
              <a:solidFill>
                <a:srgbClr val="000000"/>
              </a:solidFill>
              <a:latin typeface="Arial"/>
              <a:cs typeface="Arial"/>
            </a:rPr>
            <a:t> </a:t>
          </a:r>
          <a:r>
            <a:rPr lang="en-US" sz="800" b="0" i="0" strike="noStrike">
              <a:solidFill>
                <a:srgbClr val="000000"/>
              </a:solidFill>
              <a:latin typeface="Arial"/>
              <a:cs typeface="Arial"/>
            </a:rPr>
            <a:t>CONTRACT, YTD  NET EXPENSES (GROSS EXPENSES-NON-DHHS</a:t>
          </a:r>
          <a:r>
            <a:rPr lang="en-US" sz="800" b="0" i="0" strike="noStrike" baseline="0">
              <a:solidFill>
                <a:srgbClr val="000000"/>
              </a:solidFill>
              <a:latin typeface="Arial"/>
              <a:cs typeface="Arial"/>
            </a:rPr>
            <a:t> REVENUE</a:t>
          </a:r>
          <a:r>
            <a:rPr lang="en-US" sz="800" b="0" i="0" strike="noStrike">
              <a:solidFill>
                <a:srgbClr val="000000"/>
              </a:solidFill>
              <a:latin typeface="Arial"/>
              <a:cs typeface="Arial"/>
            </a:rPr>
            <a:t>)OR YTD   POS UNITS Earned (POS Units x Budgeted rate) (if Applicable) LESS PREVIOUS</a:t>
          </a:r>
          <a:r>
            <a:rPr lang="en-US" sz="800" b="0" i="0" strike="noStrike" baseline="0">
              <a:solidFill>
                <a:srgbClr val="000000"/>
              </a:solidFill>
              <a:latin typeface="Arial"/>
              <a:cs typeface="Arial"/>
            </a:rPr>
            <a:t> PAYMENTS</a:t>
          </a:r>
          <a:endParaRPr lang="en-US" sz="800" b="0" i="0" strike="noStrike">
            <a:solidFill>
              <a:srgbClr val="000000"/>
            </a:solidFill>
            <a:latin typeface="Arial"/>
            <a:cs typeface="Arial"/>
          </a:endParaRPr>
        </a:p>
      </xdr:txBody>
    </xdr:sp>
    <xdr:clientData/>
  </xdr:twoCellAnchor>
  <xdr:twoCellAnchor>
    <xdr:from>
      <xdr:col>7</xdr:col>
      <xdr:colOff>226694</xdr:colOff>
      <xdr:row>4</xdr:row>
      <xdr:rowOff>59055</xdr:rowOff>
    </xdr:from>
    <xdr:to>
      <xdr:col>16</xdr:col>
      <xdr:colOff>247649</xdr:colOff>
      <xdr:row>10</xdr:row>
      <xdr:rowOff>38100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303394" y="775335"/>
          <a:ext cx="6543675" cy="91630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a:solidFill>
                <a:srgbClr val="FF0000"/>
              </a:solidFill>
            </a:rPr>
            <a:t>IMPORTANT: County billing reports  are due on or before the tenth (10th) working day of the month following the month of delivery of purchased services.                                                                              </a:t>
          </a:r>
          <a:r>
            <a:rPr lang="en-US" sz="1100" b="1">
              <a:solidFill>
                <a:srgbClr val="00B0F0"/>
              </a:solidFill>
              <a:effectLst/>
              <a:latin typeface="+mn-lt"/>
              <a:ea typeface="+mn-ea"/>
              <a:cs typeface="+mn-cs"/>
            </a:rPr>
            <a:t>Email invoices ONLY to:  </a:t>
          </a:r>
          <a:r>
            <a:rPr lang="en-US" sz="1400" b="1">
              <a:solidFill>
                <a:srgbClr val="00B0F0"/>
              </a:solidFill>
              <a:effectLst/>
              <a:latin typeface="+mn-lt"/>
              <a:ea typeface="+mn-ea"/>
              <a:cs typeface="+mn-cs"/>
            </a:rPr>
            <a:t>DHHSACCOUNTING@Milwaukeecountywi.gov                                                                  </a:t>
          </a:r>
          <a:r>
            <a:rPr lang="en-US" sz="1000" b="0">
              <a:solidFill>
                <a:schemeClr val="tx1"/>
              </a:solidFill>
              <a:effectLst/>
              <a:latin typeface="+mn-lt"/>
              <a:ea typeface="+mn-ea"/>
              <a:cs typeface="+mn-cs"/>
            </a:rPr>
            <a:t>Email subject line should be: Service Area, Agency, Program and Month example: BHS Agency name LLC CSP January24</a:t>
          </a:r>
          <a:endParaRPr lang="en-US" sz="10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17</xdr:col>
          <xdr:colOff>449580</xdr:colOff>
          <xdr:row>1</xdr:row>
          <xdr:rowOff>7620</xdr:rowOff>
        </xdr:from>
        <xdr:to>
          <xdr:col>19</xdr:col>
          <xdr:colOff>365760</xdr:colOff>
          <xdr:row>1</xdr:row>
          <xdr:rowOff>220980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9</xdr:col>
          <xdr:colOff>579120</xdr:colOff>
          <xdr:row>4</xdr:row>
          <xdr:rowOff>30480</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3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60960</xdr:rowOff>
        </xdr:from>
        <xdr:to>
          <xdr:col>2</xdr:col>
          <xdr:colOff>533400</xdr:colOff>
          <xdr:row>10</xdr:row>
          <xdr:rowOff>30480</xdr:rowOff>
        </xdr:to>
        <xdr:sp macro="" textlink="">
          <xdr:nvSpPr>
            <xdr:cNvPr id="1059" name="Drop Down 35" hidden="1">
              <a:extLst>
                <a:ext uri="{63B3BB69-23CF-44E3-9099-C40C66FF867C}">
                  <a14:compatExt spid="_x0000_s1059"/>
                </a:ext>
                <a:ext uri="{FF2B5EF4-FFF2-40B4-BE49-F238E27FC236}">
                  <a16:creationId xmlns:a16="http://schemas.microsoft.com/office/drawing/2014/main" id="{00000000-0008-0000-03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9</xdr:row>
          <xdr:rowOff>60960</xdr:rowOff>
        </xdr:from>
        <xdr:to>
          <xdr:col>7</xdr:col>
          <xdr:colOff>480060</xdr:colOff>
          <xdr:row>10</xdr:row>
          <xdr:rowOff>30480</xdr:rowOff>
        </xdr:to>
        <xdr:sp macro="" textlink="">
          <xdr:nvSpPr>
            <xdr:cNvPr id="1063" name="Drop Down 39" hidden="1">
              <a:extLst>
                <a:ext uri="{63B3BB69-23CF-44E3-9099-C40C66FF867C}">
                  <a14:compatExt spid="_x0000_s1063"/>
                </a:ext>
                <a:ext uri="{FF2B5EF4-FFF2-40B4-BE49-F238E27FC236}">
                  <a16:creationId xmlns:a16="http://schemas.microsoft.com/office/drawing/2014/main" id="{00000000-0008-0000-03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7</xdr:col>
          <xdr:colOff>7620</xdr:colOff>
          <xdr:row>14</xdr:row>
          <xdr:rowOff>0</xdr:rowOff>
        </xdr:to>
        <xdr:sp macro="" textlink="">
          <xdr:nvSpPr>
            <xdr:cNvPr id="1065" name="Drop Down 41" hidden="1">
              <a:extLst>
                <a:ext uri="{63B3BB69-23CF-44E3-9099-C40C66FF867C}">
                  <a14:compatExt spid="_x0000_s1065"/>
                </a:ext>
                <a:ext uri="{FF2B5EF4-FFF2-40B4-BE49-F238E27FC236}">
                  <a16:creationId xmlns:a16="http://schemas.microsoft.com/office/drawing/2014/main" id="{00000000-0008-0000-0300-00002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8</xdr:col>
          <xdr:colOff>22860</xdr:colOff>
          <xdr:row>14</xdr:row>
          <xdr:rowOff>0</xdr:rowOff>
        </xdr:to>
        <xdr:sp macro="" textlink="">
          <xdr:nvSpPr>
            <xdr:cNvPr id="1067" name="Drop Down 43" hidden="1">
              <a:extLst>
                <a:ext uri="{63B3BB69-23CF-44E3-9099-C40C66FF867C}">
                  <a14:compatExt spid="_x0000_s1067"/>
                </a:ext>
                <a:ext uri="{FF2B5EF4-FFF2-40B4-BE49-F238E27FC236}">
                  <a16:creationId xmlns:a16="http://schemas.microsoft.com/office/drawing/2014/main" id="{00000000-0008-0000-0300-00002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13</xdr:row>
          <xdr:rowOff>7620</xdr:rowOff>
        </xdr:from>
        <xdr:to>
          <xdr:col>9</xdr:col>
          <xdr:colOff>30480</xdr:colOff>
          <xdr:row>14</xdr:row>
          <xdr:rowOff>7620</xdr:rowOff>
        </xdr:to>
        <xdr:sp macro="" textlink="">
          <xdr:nvSpPr>
            <xdr:cNvPr id="1068" name="Drop Down 44" hidden="1">
              <a:extLst>
                <a:ext uri="{63B3BB69-23CF-44E3-9099-C40C66FF867C}">
                  <a14:compatExt spid="_x0000_s1068"/>
                </a:ext>
                <a:ext uri="{FF2B5EF4-FFF2-40B4-BE49-F238E27FC236}">
                  <a16:creationId xmlns:a16="http://schemas.microsoft.com/office/drawing/2014/main" id="{00000000-0008-0000-0300-00002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10</xdr:col>
          <xdr:colOff>30480</xdr:colOff>
          <xdr:row>14</xdr:row>
          <xdr:rowOff>7620</xdr:rowOff>
        </xdr:to>
        <xdr:sp macro="" textlink="">
          <xdr:nvSpPr>
            <xdr:cNvPr id="1069" name="Drop Down 45" hidden="1">
              <a:extLst>
                <a:ext uri="{63B3BB69-23CF-44E3-9099-C40C66FF867C}">
                  <a14:compatExt spid="_x0000_s1069"/>
                </a:ext>
                <a:ext uri="{FF2B5EF4-FFF2-40B4-BE49-F238E27FC236}">
                  <a16:creationId xmlns:a16="http://schemas.microsoft.com/office/drawing/2014/main" id="{00000000-0008-0000-0300-00002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13</xdr:row>
          <xdr:rowOff>0</xdr:rowOff>
        </xdr:from>
        <xdr:to>
          <xdr:col>11</xdr:col>
          <xdr:colOff>22860</xdr:colOff>
          <xdr:row>14</xdr:row>
          <xdr:rowOff>0</xdr:rowOff>
        </xdr:to>
        <xdr:sp macro="" textlink="">
          <xdr:nvSpPr>
            <xdr:cNvPr id="1070" name="Drop Down 46" hidden="1">
              <a:extLst>
                <a:ext uri="{63B3BB69-23CF-44E3-9099-C40C66FF867C}">
                  <a14:compatExt spid="_x0000_s1070"/>
                </a:ext>
                <a:ext uri="{FF2B5EF4-FFF2-40B4-BE49-F238E27FC236}">
                  <a16:creationId xmlns:a16="http://schemas.microsoft.com/office/drawing/2014/main" id="{00000000-0008-0000-0300-00002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685800</xdr:colOff>
          <xdr:row>13</xdr:row>
          <xdr:rowOff>7620</xdr:rowOff>
        </xdr:from>
        <xdr:to>
          <xdr:col>13</xdr:col>
          <xdr:colOff>7620</xdr:colOff>
          <xdr:row>14</xdr:row>
          <xdr:rowOff>7620</xdr:rowOff>
        </xdr:to>
        <xdr:sp macro="" textlink="">
          <xdr:nvSpPr>
            <xdr:cNvPr id="1071" name="Drop Down 47" hidden="1">
              <a:extLst>
                <a:ext uri="{63B3BB69-23CF-44E3-9099-C40C66FF867C}">
                  <a14:compatExt spid="_x0000_s1071"/>
                </a:ext>
                <a:ext uri="{FF2B5EF4-FFF2-40B4-BE49-F238E27FC236}">
                  <a16:creationId xmlns:a16="http://schemas.microsoft.com/office/drawing/2014/main" id="{00000000-0008-0000-0300-00002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655320</xdr:colOff>
          <xdr:row>13</xdr:row>
          <xdr:rowOff>7620</xdr:rowOff>
        </xdr:from>
        <xdr:to>
          <xdr:col>12</xdr:col>
          <xdr:colOff>7620</xdr:colOff>
          <xdr:row>14</xdr:row>
          <xdr:rowOff>7620</xdr:rowOff>
        </xdr:to>
        <xdr:sp macro="" textlink="">
          <xdr:nvSpPr>
            <xdr:cNvPr id="1072" name="Drop Down 48" hidden="1">
              <a:extLst>
                <a:ext uri="{63B3BB69-23CF-44E3-9099-C40C66FF867C}">
                  <a14:compatExt spid="_x0000_s1072"/>
                </a:ext>
                <a:ext uri="{FF2B5EF4-FFF2-40B4-BE49-F238E27FC236}">
                  <a16:creationId xmlns:a16="http://schemas.microsoft.com/office/drawing/2014/main" id="{00000000-0008-0000-0300-00003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38100</xdr:colOff>
          <xdr:row>14</xdr:row>
          <xdr:rowOff>0</xdr:rowOff>
        </xdr:to>
        <xdr:sp macro="" textlink="">
          <xdr:nvSpPr>
            <xdr:cNvPr id="1073" name="Drop Down 49" hidden="1">
              <a:extLst>
                <a:ext uri="{63B3BB69-23CF-44E3-9099-C40C66FF867C}">
                  <a14:compatExt spid="_x0000_s1073"/>
                </a:ext>
                <a:ext uri="{FF2B5EF4-FFF2-40B4-BE49-F238E27FC236}">
                  <a16:creationId xmlns:a16="http://schemas.microsoft.com/office/drawing/2014/main" id="{00000000-0008-0000-0300-00003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22860</xdr:colOff>
          <xdr:row>14</xdr:row>
          <xdr:rowOff>0</xdr:rowOff>
        </xdr:to>
        <xdr:sp macro="" textlink="">
          <xdr:nvSpPr>
            <xdr:cNvPr id="1074" name="Drop Down 50" hidden="1">
              <a:extLst>
                <a:ext uri="{63B3BB69-23CF-44E3-9099-C40C66FF867C}">
                  <a14:compatExt spid="_x0000_s1074"/>
                </a:ext>
                <a:ext uri="{FF2B5EF4-FFF2-40B4-BE49-F238E27FC236}">
                  <a16:creationId xmlns:a16="http://schemas.microsoft.com/office/drawing/2014/main" id="{00000000-0008-0000-03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30480</xdr:colOff>
          <xdr:row>14</xdr:row>
          <xdr:rowOff>0</xdr:rowOff>
        </xdr:to>
        <xdr:sp macro="" textlink="">
          <xdr:nvSpPr>
            <xdr:cNvPr id="1075" name="Drop Down 51" hidden="1">
              <a:extLst>
                <a:ext uri="{63B3BB69-23CF-44E3-9099-C40C66FF867C}">
                  <a14:compatExt spid="_x0000_s1075"/>
                </a:ext>
                <a:ext uri="{FF2B5EF4-FFF2-40B4-BE49-F238E27FC236}">
                  <a16:creationId xmlns:a16="http://schemas.microsoft.com/office/drawing/2014/main" id="{00000000-0008-0000-03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0</xdr:rowOff>
        </xdr:from>
        <xdr:to>
          <xdr:col>16</xdr:col>
          <xdr:colOff>861060</xdr:colOff>
          <xdr:row>14</xdr:row>
          <xdr:rowOff>22860</xdr:rowOff>
        </xdr:to>
        <xdr:sp macro="" textlink="">
          <xdr:nvSpPr>
            <xdr:cNvPr id="1076" name="Drop Down 52" hidden="1">
              <a:extLst>
                <a:ext uri="{63B3BB69-23CF-44E3-9099-C40C66FF867C}">
                  <a14:compatExt spid="_x0000_s1076"/>
                </a:ext>
                <a:ext uri="{FF2B5EF4-FFF2-40B4-BE49-F238E27FC236}">
                  <a16:creationId xmlns:a16="http://schemas.microsoft.com/office/drawing/2014/main" id="{00000000-0008-0000-0300-00003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18</xdr:col>
          <xdr:colOff>30480</xdr:colOff>
          <xdr:row>14</xdr:row>
          <xdr:rowOff>0</xdr:rowOff>
        </xdr:to>
        <xdr:sp macro="" textlink="">
          <xdr:nvSpPr>
            <xdr:cNvPr id="1077" name="Drop Down 53" hidden="1">
              <a:extLst>
                <a:ext uri="{63B3BB69-23CF-44E3-9099-C40C66FF867C}">
                  <a14:compatExt spid="_x0000_s1077"/>
                </a:ext>
                <a:ext uri="{FF2B5EF4-FFF2-40B4-BE49-F238E27FC236}">
                  <a16:creationId xmlns:a16="http://schemas.microsoft.com/office/drawing/2014/main" id="{00000000-0008-0000-0300-00003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19</xdr:col>
          <xdr:colOff>22860</xdr:colOff>
          <xdr:row>14</xdr:row>
          <xdr:rowOff>0</xdr:rowOff>
        </xdr:to>
        <xdr:sp macro="" textlink="">
          <xdr:nvSpPr>
            <xdr:cNvPr id="1078" name="Drop Down 54" hidden="1">
              <a:extLst>
                <a:ext uri="{63B3BB69-23CF-44E3-9099-C40C66FF867C}">
                  <a14:compatExt spid="_x0000_s1078"/>
                </a:ext>
                <a:ext uri="{FF2B5EF4-FFF2-40B4-BE49-F238E27FC236}">
                  <a16:creationId xmlns:a16="http://schemas.microsoft.com/office/drawing/2014/main" id="{00000000-0008-0000-0300-00003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632460</xdr:colOff>
          <xdr:row>9</xdr:row>
          <xdr:rowOff>60960</xdr:rowOff>
        </xdr:from>
        <xdr:to>
          <xdr:col>4</xdr:col>
          <xdr:colOff>327660</xdr:colOff>
          <xdr:row>10</xdr:row>
          <xdr:rowOff>30480</xdr:rowOff>
        </xdr:to>
        <xdr:sp macro="" textlink="">
          <xdr:nvSpPr>
            <xdr:cNvPr id="1079" name="Drop Down 55" hidden="1">
              <a:extLst>
                <a:ext uri="{63B3BB69-23CF-44E3-9099-C40C66FF867C}">
                  <a14:compatExt spid="_x0000_s1079"/>
                </a:ext>
                <a:ext uri="{FF2B5EF4-FFF2-40B4-BE49-F238E27FC236}">
                  <a16:creationId xmlns:a16="http://schemas.microsoft.com/office/drawing/2014/main" id="{00000000-0008-0000-0300-00003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20</xdr:col>
          <xdr:colOff>746760</xdr:colOff>
          <xdr:row>14</xdr:row>
          <xdr:rowOff>0</xdr:rowOff>
        </xdr:to>
        <xdr:sp macro="" textlink="">
          <xdr:nvSpPr>
            <xdr:cNvPr id="1080" name="Drop Down 56" hidden="1">
              <a:extLst>
                <a:ext uri="{63B3BB69-23CF-44E3-9099-C40C66FF867C}">
                  <a14:compatExt spid="_x0000_s1080"/>
                </a:ext>
                <a:ext uri="{FF2B5EF4-FFF2-40B4-BE49-F238E27FC236}">
                  <a16:creationId xmlns:a16="http://schemas.microsoft.com/office/drawing/2014/main" id="{00000000-0008-0000-0300-00003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3</xdr:row>
          <xdr:rowOff>152400</xdr:rowOff>
        </xdr:from>
        <xdr:to>
          <xdr:col>1</xdr:col>
          <xdr:colOff>502920</xdr:colOff>
          <xdr:row>5</xdr:row>
          <xdr:rowOff>0</xdr:rowOff>
        </xdr:to>
        <xdr:sp macro="" textlink="">
          <xdr:nvSpPr>
            <xdr:cNvPr id="1160" name="Drop Down 136" hidden="1">
              <a:extLst>
                <a:ext uri="{63B3BB69-23CF-44E3-9099-C40C66FF867C}">
                  <a14:compatExt spid="_x0000_s1160"/>
                </a:ext>
                <a:ext uri="{FF2B5EF4-FFF2-40B4-BE49-F238E27FC236}">
                  <a16:creationId xmlns:a16="http://schemas.microsoft.com/office/drawing/2014/main" id="{00000000-0008-0000-0300-00008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525780</xdr:colOff>
          <xdr:row>3</xdr:row>
          <xdr:rowOff>152400</xdr:rowOff>
        </xdr:from>
        <xdr:to>
          <xdr:col>6</xdr:col>
          <xdr:colOff>708660</xdr:colOff>
          <xdr:row>5</xdr:row>
          <xdr:rowOff>7620</xdr:rowOff>
        </xdr:to>
        <xdr:sp macro="" textlink="">
          <xdr:nvSpPr>
            <xdr:cNvPr id="1161" name="Drop Down 137" hidden="1">
              <a:extLst>
                <a:ext uri="{63B3BB69-23CF-44E3-9099-C40C66FF867C}">
                  <a14:compatExt spid="_x0000_s1161"/>
                </a:ext>
                <a:ext uri="{FF2B5EF4-FFF2-40B4-BE49-F238E27FC236}">
                  <a16:creationId xmlns:a16="http://schemas.microsoft.com/office/drawing/2014/main" id="{00000000-0008-0000-0300-00008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548641</xdr:colOff>
      <xdr:row>0</xdr:row>
      <xdr:rowOff>228600</xdr:rowOff>
    </xdr:from>
    <xdr:to>
      <xdr:col>57</xdr:col>
      <xdr:colOff>161925</xdr:colOff>
      <xdr:row>9</xdr:row>
      <xdr:rowOff>114300</xdr:rowOff>
    </xdr:to>
    <xdr:sp macro="" textlink="">
      <xdr:nvSpPr>
        <xdr:cNvPr id="2" name="Text Box 46">
          <a:extLst>
            <a:ext uri="{FF2B5EF4-FFF2-40B4-BE49-F238E27FC236}">
              <a16:creationId xmlns:a16="http://schemas.microsoft.com/office/drawing/2014/main" id="{00000000-0008-0000-0300-000002000000}"/>
            </a:ext>
          </a:extLst>
        </xdr:cNvPr>
        <xdr:cNvSpPr txBox="1">
          <a:spLocks noChangeArrowheads="1"/>
        </xdr:cNvSpPr>
      </xdr:nvSpPr>
      <xdr:spPr bwMode="auto">
        <a:xfrm>
          <a:off x="14969491" y="228600"/>
          <a:ext cx="1851659" cy="1333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0000"/>
              </a:solidFill>
              <a:latin typeface="Arial"/>
              <a:cs typeface="Arial"/>
            </a:rPr>
            <a:t>Important: DO NOT MAKE CHANGES TO MONTHS YOU HAVE ALREADY BILLED. Please adjust current month numbers and explain in the comment box at the end of the month column.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497205</xdr:colOff>
      <xdr:row>0</xdr:row>
      <xdr:rowOff>120015</xdr:rowOff>
    </xdr:from>
    <xdr:to>
      <xdr:col>15</xdr:col>
      <xdr:colOff>382905</xdr:colOff>
      <xdr:row>1</xdr:row>
      <xdr:rowOff>104916</xdr:rowOff>
    </xdr:to>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4202430" y="120015"/>
          <a:ext cx="5153025" cy="21350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Important: DO NOT MAKE CHANGES TO MONTHS YOU HAVE ALREADY BILLED.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49</xdr:row>
      <xdr:rowOff>161925</xdr:rowOff>
    </xdr:from>
    <xdr:to>
      <xdr:col>4</xdr:col>
      <xdr:colOff>331470</xdr:colOff>
      <xdr:row>50</xdr:row>
      <xdr:rowOff>161925</xdr:rowOff>
    </xdr:to>
    <xdr:sp macro="" textlink="">
      <xdr:nvSpPr>
        <xdr:cNvPr id="10242" name="Text Box 2">
          <a:extLst>
            <a:ext uri="{FF2B5EF4-FFF2-40B4-BE49-F238E27FC236}">
              <a16:creationId xmlns:a16="http://schemas.microsoft.com/office/drawing/2014/main" id="{00000000-0008-0000-0900-000002280000}"/>
            </a:ext>
          </a:extLst>
        </xdr:cNvPr>
        <xdr:cNvSpPr txBox="1">
          <a:spLocks noChangeArrowheads="1"/>
        </xdr:cNvSpPr>
      </xdr:nvSpPr>
      <xdr:spPr bwMode="auto">
        <a:xfrm>
          <a:off x="57150" y="9915525"/>
          <a:ext cx="3333750" cy="628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1" i="0" u="sng" strike="noStrike">
              <a:solidFill>
                <a:srgbClr val="000000"/>
              </a:solidFill>
              <a:latin typeface="Arial"/>
              <a:cs typeface="Arial"/>
            </a:rPr>
            <a:t>ESTIMATED PAYMENTS ARE MADE BASED ON THE LOWER OF: </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CURRENT MONTH CONTRACT, CURRENT MONTH EXPENSES, OR CURRENT MONTH UNITS (if Applicable)</a:t>
          </a:r>
        </a:p>
      </xdr:txBody>
    </xdr:sp>
    <xdr:clientData/>
  </xdr:twoCellAnchor>
  <xdr:twoCellAnchor>
    <xdr:from>
      <xdr:col>0</xdr:col>
      <xdr:colOff>57150</xdr:colOff>
      <xdr:row>49</xdr:row>
      <xdr:rowOff>161925</xdr:rowOff>
    </xdr:from>
    <xdr:to>
      <xdr:col>4</xdr:col>
      <xdr:colOff>331470</xdr:colOff>
      <xdr:row>50</xdr:row>
      <xdr:rowOff>161925</xdr:rowOff>
    </xdr:to>
    <xdr:sp macro="" textlink="">
      <xdr:nvSpPr>
        <xdr:cNvPr id="10245" name="Text Box 5">
          <a:extLst>
            <a:ext uri="{FF2B5EF4-FFF2-40B4-BE49-F238E27FC236}">
              <a16:creationId xmlns:a16="http://schemas.microsoft.com/office/drawing/2014/main" id="{00000000-0008-0000-0900-000005280000}"/>
            </a:ext>
          </a:extLst>
        </xdr:cNvPr>
        <xdr:cNvSpPr txBox="1">
          <a:spLocks noChangeArrowheads="1"/>
        </xdr:cNvSpPr>
      </xdr:nvSpPr>
      <xdr:spPr bwMode="auto">
        <a:xfrm>
          <a:off x="57150" y="9915525"/>
          <a:ext cx="3333750" cy="628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1" i="0" u="sng" strike="noStrike">
              <a:solidFill>
                <a:srgbClr val="000000"/>
              </a:solidFill>
              <a:latin typeface="Arial"/>
              <a:cs typeface="Arial"/>
            </a:rPr>
            <a:t>ESTIMATED PAYMENTS ARE MADE BASED ON THE LOWER OF: </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CURRENT MONTH CONTRACT, CURRENT MONTH EXPENSES, OR CURRENT MONTH UNITS EARNED (if Applicable)</a:t>
          </a:r>
        </a:p>
      </xdr:txBody>
    </xdr:sp>
    <xdr:clientData/>
  </xdr:twoCellAnchor>
  <mc:AlternateContent xmlns:mc="http://schemas.openxmlformats.org/markup-compatibility/2006">
    <mc:Choice xmlns:a14="http://schemas.microsoft.com/office/drawing/2010/main" Requires="a14">
      <xdr:twoCellAnchor editAs="oneCell">
        <xdr:from>
          <xdr:col>1</xdr:col>
          <xdr:colOff>518160</xdr:colOff>
          <xdr:row>4</xdr:row>
          <xdr:rowOff>22860</xdr:rowOff>
        </xdr:from>
        <xdr:to>
          <xdr:col>4</xdr:col>
          <xdr:colOff>868680</xdr:colOff>
          <xdr:row>5</xdr:row>
          <xdr:rowOff>38100</xdr:rowOff>
        </xdr:to>
        <xdr:sp macro="" textlink="">
          <xdr:nvSpPr>
            <xdr:cNvPr id="10400" name="Drop Down 160" hidden="1">
              <a:extLst>
                <a:ext uri="{63B3BB69-23CF-44E3-9099-C40C66FF867C}">
                  <a14:compatExt spid="_x0000_s10400"/>
                </a:ext>
                <a:ext uri="{FF2B5EF4-FFF2-40B4-BE49-F238E27FC236}">
                  <a16:creationId xmlns:a16="http://schemas.microsoft.com/office/drawing/2014/main" id="{00000000-0008-0000-0900-0000A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518160</xdr:colOff>
          <xdr:row>4</xdr:row>
          <xdr:rowOff>22860</xdr:rowOff>
        </xdr:from>
        <xdr:to>
          <xdr:col>6</xdr:col>
          <xdr:colOff>7620</xdr:colOff>
          <xdr:row>5</xdr:row>
          <xdr:rowOff>38100</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0</xdr:row>
          <xdr:rowOff>236220</xdr:rowOff>
        </xdr:from>
        <xdr:to>
          <xdr:col>18</xdr:col>
          <xdr:colOff>723900</xdr:colOff>
          <xdr:row>1</xdr:row>
          <xdr:rowOff>182880</xdr:rowOff>
        </xdr:to>
        <xdr:sp macro="" textlink="">
          <xdr:nvSpPr>
            <xdr:cNvPr id="13322" name="Drop Down 10" hidden="1">
              <a:extLst>
                <a:ext uri="{63B3BB69-23CF-44E3-9099-C40C66FF867C}">
                  <a14:compatExt spid="_x0000_s13322"/>
                </a:ext>
                <a:ext uri="{FF2B5EF4-FFF2-40B4-BE49-F238E27FC236}">
                  <a16:creationId xmlns:a16="http://schemas.microsoft.com/office/drawing/2014/main" id="{00000000-0008-0000-0B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5</xdr:col>
      <xdr:colOff>419100</xdr:colOff>
      <xdr:row>0</xdr:row>
      <xdr:rowOff>0</xdr:rowOff>
    </xdr:from>
    <xdr:to>
      <xdr:col>15</xdr:col>
      <xdr:colOff>502920</xdr:colOff>
      <xdr:row>7</xdr:row>
      <xdr:rowOff>15240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3931920" y="0"/>
          <a:ext cx="5280660"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b="1">
              <a:solidFill>
                <a:srgbClr val="FF0000"/>
              </a:solidFill>
            </a:rPr>
            <a:t>IMPORTANT: Incentive billing reports  are due on or before the tenth (10th) working day of the month following the month of submitting</a:t>
          </a:r>
          <a:r>
            <a:rPr lang="en-US" sz="1100" b="1" baseline="0">
              <a:solidFill>
                <a:srgbClr val="FF0000"/>
              </a:solidFill>
            </a:rPr>
            <a:t> collection tools for respective outcomes</a:t>
          </a:r>
          <a:r>
            <a:rPr lang="en-US" sz="1100" b="1">
              <a:solidFill>
                <a:srgbClr val="FF0000"/>
              </a:solidFill>
            </a:rPr>
            <a:t>. Example:</a:t>
          </a:r>
          <a:r>
            <a:rPr lang="en-US" sz="1100" b="1" baseline="0">
              <a:solidFill>
                <a:srgbClr val="FF0000"/>
              </a:solidFill>
            </a:rPr>
            <a:t> </a:t>
          </a:r>
          <a:r>
            <a:rPr lang="en-US" sz="1100" b="1">
              <a:solidFill>
                <a:srgbClr val="FF0000"/>
              </a:solidFill>
            </a:rPr>
            <a:t>March 31 outcome</a:t>
          </a:r>
          <a:r>
            <a:rPr lang="en-US" sz="1100" b="1" baseline="0">
              <a:solidFill>
                <a:srgbClr val="FF0000"/>
              </a:solidFill>
            </a:rPr>
            <a:t> tool due on last Monday of April, so this report is due with April Invoice  in May</a:t>
          </a:r>
          <a:r>
            <a:rPr lang="en-US" sz="1100" b="1" baseline="0">
              <a:solidFill>
                <a:schemeClr val="tx2">
                  <a:lumMod val="60000"/>
                  <a:lumOff val="40000"/>
                </a:schemeClr>
              </a:solidFill>
            </a:rPr>
            <a:t>, However final billing need to be submitted with Final Invoice of Contract  in January.</a:t>
          </a:r>
          <a:endParaRPr lang="en-US" sz="1100" b="1">
            <a:solidFill>
              <a:schemeClr val="tx2">
                <a:lumMod val="60000"/>
                <a:lumOff val="40000"/>
              </a:schemeClr>
            </a:solidFill>
          </a:endParaRP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6T18:25:35.447"/>
    </inkml:context>
    <inkml:brush xml:id="br0">
      <inkml:brushProperty name="width" value="0.05" units="cm"/>
      <inkml:brushProperty name="height" value="0.05" units="cm"/>
      <inkml:brushProperty name="color" value="#E71224"/>
    </inkml:brush>
  </inkml:definitions>
  <inkml:trace contextRef="#ctx0" brushRef="#br0">0 0 24575</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6T18:25:35.456"/>
    </inkml:context>
    <inkml:brush xml:id="br0">
      <inkml:brushProperty name="width" value="0.05" units="cm"/>
      <inkml:brushProperty name="height" value="0.05" units="cm"/>
      <inkml:brushProperty name="color" value="#E71224"/>
    </inkml:brush>
  </inkml:definitions>
  <inkml:trace contextRef="#ctx0" brushRef="#br0">38 0 24575,'-5'0'0,"-10"0"0,-2 0-8191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6T18:25:35.457"/>
    </inkml:context>
    <inkml:brush xml:id="br0">
      <inkml:brushProperty name="width" value="0.05" units="cm"/>
      <inkml:brushProperty name="height" value="0.05" units="cm"/>
      <inkml:brushProperty name="color" value="#E71224"/>
    </inkml:brush>
  </inkml:definitions>
  <inkml:trace contextRef="#ctx0" brushRef="#br0">0 70 24575,'0'-9'0,"0"-7"0,0-6 0,0 6 0,0 9 0,0 11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6T18:25:35.448"/>
    </inkml:context>
    <inkml:brush xml:id="br0">
      <inkml:brushProperty name="width" value="0.05" units="cm"/>
      <inkml:brushProperty name="height" value="0.05" units="cm"/>
      <inkml:brushProperty name="color" value="#E71224"/>
    </inkml:brush>
  </inkml:definitions>
  <inkml:trace contextRef="#ctx0" brushRef="#br0">1 0 24575,'0'5'0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6T18:25:35.449"/>
    </inkml:context>
    <inkml:brush xml:id="br0">
      <inkml:brushProperty name="width" value="0.05" units="cm"/>
      <inkml:brushProperty name="height" value="0.05" units="cm"/>
      <inkml:brushProperty name="color" value="#E71224"/>
    </inkml:brush>
  </inkml:definitions>
  <inkml:trace contextRef="#ctx0" brushRef="#br0">0 1 24575</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6T18:25:35.450"/>
    </inkml:context>
    <inkml:brush xml:id="br0">
      <inkml:brushProperty name="width" value="0.05" units="cm"/>
      <inkml:brushProperty name="height" value="0.05" units="cm"/>
      <inkml:brushProperty name="color" value="#E71224"/>
    </inkml:brush>
  </inkml:definitions>
  <inkml:trace contextRef="#ctx0" brushRef="#br0">1 1 24575</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6T18:25:35.451"/>
    </inkml:context>
    <inkml:brush xml:id="br0">
      <inkml:brushProperty name="width" value="0.05" units="cm"/>
      <inkml:brushProperty name="height" value="0.05" units="cm"/>
      <inkml:brushProperty name="color" value="#E71224"/>
    </inkml:brush>
  </inkml:definitions>
  <inkml:trace contextRef="#ctx0" brushRef="#br0">0 1 24575</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6T18:25:35.452"/>
    </inkml:context>
    <inkml:brush xml:id="br0">
      <inkml:brushProperty name="width" value="0.05" units="cm"/>
      <inkml:brushProperty name="height" value="0.05" units="cm"/>
      <inkml:brushProperty name="color" value="#E71224"/>
    </inkml:brush>
  </inkml:definitions>
  <inkml:trace contextRef="#ctx0" brushRef="#br0">0 0 24575</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6T18:25:35.453"/>
    </inkml:context>
    <inkml:brush xml:id="br0">
      <inkml:brushProperty name="width" value="0.05" units="cm"/>
      <inkml:brushProperty name="height" value="0.05" units="cm"/>
      <inkml:brushProperty name="color" value="#E71224"/>
    </inkml:brush>
  </inkml:definitions>
  <inkml:trace contextRef="#ctx0" brushRef="#br0">0 1 24575</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6T18:25:35.454"/>
    </inkml:context>
    <inkml:brush xml:id="br0">
      <inkml:brushProperty name="width" value="0.05" units="cm"/>
      <inkml:brushProperty name="height" value="0.05" units="cm"/>
      <inkml:brushProperty name="color" value="#E71224"/>
    </inkml:brush>
  </inkml:definitions>
  <inkml:trace contextRef="#ctx0" brushRef="#br0">0 1 24575</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6T18:25:35.455"/>
    </inkml:context>
    <inkml:brush xml:id="br0">
      <inkml:brushProperty name="width" value="0.05" units="cm"/>
      <inkml:brushProperty name="height" value="0.05" units="cm"/>
      <inkml:brushProperty name="color" value="#E71224"/>
    </inkml:brush>
  </inkml:definitions>
  <inkml:trace contextRef="#ctx0" brushRef="#br0">0 1 24575,'0'4'0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7.bin"/><Relationship Id="rId4" Type="http://schemas.openxmlformats.org/officeDocument/2006/relationships/ctrlProp" Target="../ctrlProps/ctrlProp2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9.bin"/><Relationship Id="rId6" Type="http://schemas.openxmlformats.org/officeDocument/2006/relationships/comments" Target="../comments4.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omments" Target="../comments1.xml"/><Relationship Id="rId3" Type="http://schemas.openxmlformats.org/officeDocument/2006/relationships/drawing" Target="../drawings/drawing4.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D5013-062F-4457-B099-626F976639CF}">
  <dimension ref="A2:J100"/>
  <sheetViews>
    <sheetView topLeftCell="A81" workbookViewId="0">
      <selection activeCell="D35" sqref="D35"/>
    </sheetView>
  </sheetViews>
  <sheetFormatPr defaultRowHeight="13.2"/>
  <sheetData>
    <row r="2" spans="1:10" ht="15.6">
      <c r="A2" s="327" t="s">
        <v>343</v>
      </c>
      <c r="B2" s="327"/>
      <c r="C2" s="327"/>
    </row>
    <row r="4" spans="1:10">
      <c r="A4" s="325" t="s">
        <v>344</v>
      </c>
      <c r="B4" s="325"/>
      <c r="C4" s="325"/>
      <c r="D4" s="325"/>
      <c r="E4" s="325"/>
      <c r="F4" s="325"/>
      <c r="G4" s="325"/>
    </row>
    <row r="6" spans="1:10">
      <c r="A6" s="322" t="s">
        <v>455</v>
      </c>
    </row>
    <row r="8" spans="1:10">
      <c r="A8" s="325" t="s">
        <v>345</v>
      </c>
      <c r="C8" t="s">
        <v>346</v>
      </c>
    </row>
    <row r="9" spans="1:10">
      <c r="J9" s="322" t="s">
        <v>347</v>
      </c>
    </row>
    <row r="18" spans="2:5">
      <c r="E18" s="322" t="s">
        <v>456</v>
      </c>
    </row>
    <row r="20" spans="2:5">
      <c r="B20" t="s">
        <v>348</v>
      </c>
    </row>
    <row r="38" spans="1:4">
      <c r="A38" s="325" t="s">
        <v>349</v>
      </c>
      <c r="B38" s="325"/>
      <c r="D38" s="322" t="s">
        <v>350</v>
      </c>
    </row>
    <row r="54" spans="1:4">
      <c r="A54" s="325" t="s">
        <v>441</v>
      </c>
      <c r="C54" t="s">
        <v>442</v>
      </c>
    </row>
    <row r="55" spans="1:4">
      <c r="A55" s="325"/>
      <c r="D55" t="s">
        <v>443</v>
      </c>
    </row>
    <row r="56" spans="1:4">
      <c r="A56" s="325"/>
    </row>
    <row r="57" spans="1:4">
      <c r="A57" s="325"/>
    </row>
    <row r="58" spans="1:4">
      <c r="A58" s="325"/>
    </row>
    <row r="59" spans="1:4">
      <c r="A59" s="325"/>
    </row>
    <row r="78" spans="1:5">
      <c r="A78" s="328"/>
      <c r="B78" s="328"/>
      <c r="C78" s="328"/>
      <c r="D78" s="328"/>
      <c r="E78" s="328"/>
    </row>
    <row r="81" spans="1:3">
      <c r="A81" s="325" t="s">
        <v>439</v>
      </c>
      <c r="C81" s="322" t="s">
        <v>457</v>
      </c>
    </row>
    <row r="82" spans="1:3">
      <c r="A82" s="325"/>
      <c r="C82" s="322" t="s">
        <v>444</v>
      </c>
    </row>
    <row r="83" spans="1:3">
      <c r="C83" t="s">
        <v>437</v>
      </c>
    </row>
    <row r="98" spans="1:3">
      <c r="A98" s="322" t="s">
        <v>351</v>
      </c>
    </row>
    <row r="100" spans="1:3">
      <c r="A100" s="325" t="s">
        <v>440</v>
      </c>
      <c r="C100" s="322" t="s">
        <v>438</v>
      </c>
    </row>
  </sheetData>
  <sheetProtection algorithmName="SHA-512" hashValue="7v7DuC4+vVwmUTJjkr9iyFkLz2Xwjrt7pqxKMqvawuqjr/motNsu1eE4Ck0dBL+y3jwS9EOFCi2YpKd/uKGmuA==" saltValue="zrYZXMYZTC/HXAQM83Gx9A==" spinCount="100000" sheet="1" objects="1" scenarios="1"/>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AA240"/>
  <sheetViews>
    <sheetView topLeftCell="A2" workbookViewId="0">
      <pane xSplit="19" ySplit="11" topLeftCell="T29" activePane="bottomRight" state="frozen"/>
      <selection activeCell="AB12" sqref="AB12"/>
      <selection pane="topRight" activeCell="AB12" sqref="AB12"/>
      <selection pane="bottomLeft" activeCell="AB12" sqref="AB12"/>
      <selection pane="bottomRight" activeCell="U46" sqref="U46"/>
    </sheetView>
  </sheetViews>
  <sheetFormatPr defaultColWidth="8.88671875" defaultRowHeight="13.2"/>
  <cols>
    <col min="1" max="1" width="8.109375" style="14" customWidth="1"/>
    <col min="2" max="2" width="11.77734375" style="14" customWidth="1"/>
    <col min="3" max="3" width="12.6640625" style="14" customWidth="1"/>
    <col min="4" max="4" width="13.44140625" style="14" customWidth="1"/>
    <col min="5" max="5" width="20.21875" style="14" customWidth="1"/>
    <col min="6" max="6" width="4.6640625" style="14" hidden="1" customWidth="1"/>
    <col min="7" max="8" width="11.21875" style="14" hidden="1" customWidth="1"/>
    <col min="9" max="10" width="10.5546875" style="14" hidden="1" customWidth="1"/>
    <col min="11" max="11" width="10" style="14" hidden="1" customWidth="1"/>
    <col min="12" max="12" width="10.21875" style="14" hidden="1" customWidth="1"/>
    <col min="13" max="13" width="10.33203125" style="14" hidden="1" customWidth="1"/>
    <col min="14" max="14" width="10.21875" style="14" hidden="1" customWidth="1"/>
    <col min="15" max="15" width="11.33203125" style="14" hidden="1" customWidth="1"/>
    <col min="16" max="16" width="10.33203125" style="14" hidden="1" customWidth="1"/>
    <col min="17" max="17" width="12.6640625" style="14" hidden="1" customWidth="1"/>
    <col min="18" max="18" width="10.33203125" style="14" hidden="1" customWidth="1"/>
    <col min="19" max="19" width="10.5546875" style="14" hidden="1" customWidth="1"/>
    <col min="20" max="20" width="12.44140625" style="14" customWidth="1"/>
    <col min="21" max="21" width="11.44140625" style="14" customWidth="1"/>
    <col min="22" max="22" width="13.33203125" style="14" customWidth="1"/>
    <col min="23" max="23" width="9.21875" customWidth="1"/>
    <col min="24" max="24" width="8.88671875" style="14" customWidth="1"/>
    <col min="25" max="25" width="19.6640625" style="14" bestFit="1" customWidth="1"/>
    <col min="26" max="26" width="8.88671875" style="14" customWidth="1"/>
    <col min="27" max="27" width="13.77734375" style="14" bestFit="1" customWidth="1"/>
    <col min="28" max="28" width="27.33203125" style="14" customWidth="1"/>
    <col min="29" max="16384" width="8.88671875" style="14"/>
  </cols>
  <sheetData>
    <row r="1" spans="1:23" ht="21" customHeight="1">
      <c r="W1" s="14"/>
    </row>
    <row r="2" spans="1:23" s="18" customFormat="1" ht="15" customHeight="1">
      <c r="A2" s="14" t="s">
        <v>11</v>
      </c>
      <c r="B2" s="640" t="str">
        <f>IF(Exp!B2=0," ",Exp!B2)</f>
        <v xml:space="preserve"> </v>
      </c>
      <c r="C2" s="640"/>
      <c r="D2" s="640"/>
      <c r="E2" s="640"/>
      <c r="F2" s="70"/>
      <c r="G2" s="70"/>
      <c r="H2" s="16"/>
      <c r="I2" s="16"/>
      <c r="J2" s="16"/>
      <c r="K2" s="16"/>
      <c r="L2" s="16"/>
      <c r="M2" s="16"/>
      <c r="N2" s="16"/>
      <c r="O2" s="16"/>
      <c r="P2" s="16"/>
      <c r="Q2" s="17"/>
      <c r="T2" s="14" t="s">
        <v>12</v>
      </c>
      <c r="U2" s="639" t="str">
        <f>VLOOKUP(Exp!Y73,Exp!Y60:Z72,2)</f>
        <v>JANUARY</v>
      </c>
      <c r="V2" s="639"/>
    </row>
    <row r="3" spans="1:23" s="18" customFormat="1" ht="4.5" customHeight="1">
      <c r="A3" s="14"/>
      <c r="B3" s="16"/>
      <c r="C3" s="16"/>
      <c r="D3" s="16"/>
      <c r="E3" s="16"/>
      <c r="F3" s="16"/>
      <c r="G3" s="16"/>
      <c r="H3" s="16"/>
      <c r="I3" s="16"/>
      <c r="J3" s="16"/>
      <c r="K3" s="16"/>
      <c r="L3" s="16"/>
      <c r="M3" s="16"/>
      <c r="N3" s="16"/>
      <c r="O3" s="16"/>
      <c r="P3" s="16"/>
      <c r="Q3" s="17"/>
    </row>
    <row r="4" spans="1:23" s="18" customFormat="1" ht="13.5" customHeight="1">
      <c r="A4" s="14" t="s">
        <v>13</v>
      </c>
      <c r="B4" s="164" t="str">
        <f>IF(Exp!B4=0," ",Exp!B4)</f>
        <v xml:space="preserve"> </v>
      </c>
      <c r="C4" s="87"/>
      <c r="D4" s="18" t="str">
        <f>Exp!H4</f>
        <v>Unit</v>
      </c>
      <c r="E4" s="163" t="str">
        <f>VLOOKUP(Exp!AB66,Exp!AA60:AB65,2)</f>
        <v>ADS</v>
      </c>
      <c r="F4" s="70"/>
      <c r="G4" s="70"/>
      <c r="H4" s="16"/>
      <c r="I4" s="16"/>
      <c r="J4" s="16"/>
      <c r="K4" s="16"/>
      <c r="L4" s="16"/>
      <c r="M4" s="16"/>
      <c r="N4" s="16"/>
      <c r="O4" s="16"/>
      <c r="P4" s="16"/>
      <c r="Q4" s="17"/>
      <c r="R4" s="21"/>
      <c r="S4" s="21"/>
      <c r="T4" s="165" t="s">
        <v>14</v>
      </c>
      <c r="U4" s="166" t="str">
        <f>IF(Exp!R4=0," ",Exp!R4)</f>
        <v>Certified by</v>
      </c>
      <c r="V4" s="117"/>
    </row>
    <row r="5" spans="1:23" s="18" customFormat="1" ht="13.5" customHeight="1">
      <c r="A5" s="14" t="s">
        <v>294</v>
      </c>
      <c r="B5" s="16">
        <f>+Exp!$AA$75</f>
        <v>1</v>
      </c>
      <c r="C5" s="16"/>
      <c r="D5" s="16"/>
      <c r="E5" s="16"/>
      <c r="F5" s="16"/>
      <c r="G5" s="16"/>
      <c r="H5" s="16"/>
      <c r="I5" s="16"/>
      <c r="J5" s="16"/>
      <c r="K5" s="16"/>
      <c r="L5" s="16"/>
      <c r="M5" s="16"/>
      <c r="N5" s="16"/>
      <c r="O5" s="16"/>
      <c r="P5" s="16"/>
      <c r="Q5" s="600"/>
      <c r="R5" s="600"/>
      <c r="T5" s="600" t="s">
        <v>15</v>
      </c>
      <c r="U5" s="600"/>
    </row>
    <row r="6" spans="1:23" s="18" customFormat="1" ht="13.5" customHeight="1">
      <c r="A6" s="14" t="s">
        <v>16</v>
      </c>
      <c r="B6" s="164" t="str">
        <f>IF(Exp!B6=0," ",Exp!B6)</f>
        <v xml:space="preserve"> </v>
      </c>
      <c r="C6" s="69"/>
      <c r="D6" s="69"/>
      <c r="E6" s="70"/>
      <c r="F6" s="70"/>
      <c r="G6" s="70"/>
      <c r="H6" s="16"/>
      <c r="I6" s="16"/>
      <c r="J6" s="16"/>
      <c r="K6" s="16"/>
      <c r="L6" s="16"/>
      <c r="M6" s="16"/>
      <c r="N6" s="16"/>
      <c r="O6" s="16"/>
      <c r="P6" s="16"/>
      <c r="Q6" s="17"/>
      <c r="R6" s="21"/>
      <c r="S6" s="21"/>
      <c r="T6" s="165" t="s">
        <v>100</v>
      </c>
      <c r="U6" s="166" t="str">
        <f>IF(Exp!R6=0," ",Exp!R6)</f>
        <v xml:space="preserve"> </v>
      </c>
      <c r="V6" s="117"/>
    </row>
    <row r="7" spans="1:23" s="18" customFormat="1" ht="6" customHeight="1" thickBot="1">
      <c r="A7" s="14"/>
      <c r="B7" s="16"/>
      <c r="C7" s="16"/>
      <c r="D7" s="16"/>
      <c r="E7" s="16"/>
      <c r="F7" s="16"/>
      <c r="G7" s="16"/>
      <c r="H7" s="16"/>
      <c r="I7" s="16"/>
      <c r="J7" s="16"/>
      <c r="K7" s="16"/>
      <c r="L7" s="16"/>
      <c r="M7" s="16"/>
      <c r="N7" s="16"/>
      <c r="O7" s="16"/>
      <c r="P7" s="16"/>
      <c r="Q7" s="16"/>
      <c r="R7" s="16"/>
    </row>
    <row r="8" spans="1:23" s="18" customFormat="1" ht="13.5" customHeight="1" thickBot="1">
      <c r="A8" s="14" t="s">
        <v>17</v>
      </c>
      <c r="B8" s="164" t="str">
        <f>IF(Exp!B8=0," ",Exp!B8)</f>
        <v xml:space="preserve"> </v>
      </c>
      <c r="C8" s="69"/>
      <c r="D8" s="69"/>
      <c r="E8" s="312">
        <f>Exp!I2</f>
        <v>2026</v>
      </c>
      <c r="F8" s="70"/>
      <c r="G8" s="70"/>
      <c r="H8" s="16"/>
      <c r="I8" s="16"/>
      <c r="J8" s="16"/>
      <c r="K8" s="16"/>
      <c r="L8" s="16"/>
      <c r="M8" s="16"/>
      <c r="N8" s="16"/>
      <c r="O8" s="16"/>
      <c r="P8" s="16"/>
      <c r="R8" s="24"/>
      <c r="T8" s="24"/>
      <c r="U8" s="59" t="s">
        <v>196</v>
      </c>
      <c r="V8" s="168" t="str">
        <f>IF(Exp!S8=0," ",Exp!S8)</f>
        <v xml:space="preserve"> </v>
      </c>
    </row>
    <row r="9" spans="1:23" ht="15.75" customHeight="1">
      <c r="B9" s="161" t="s">
        <v>243</v>
      </c>
      <c r="C9" s="160" t="s">
        <v>241</v>
      </c>
      <c r="E9" s="15"/>
      <c r="U9" s="167" t="s">
        <v>242</v>
      </c>
      <c r="V9" s="168" t="str">
        <f>IF(Exp!S10=0," ",Exp!S10)</f>
        <v xml:space="preserve"> </v>
      </c>
      <c r="W9" s="14"/>
    </row>
    <row r="10" spans="1:23" ht="15" customHeight="1">
      <c r="A10" s="15" t="s">
        <v>240</v>
      </c>
      <c r="B10" s="31" t="str">
        <f>VLOOKUP(Exp!AD72,Exp!AD60:AE71,2)</f>
        <v>JANUARY</v>
      </c>
      <c r="C10" s="31" t="str">
        <f>VLOOKUP(Exp!AG72,Exp!AG60:AH71,2)</f>
        <v>DECEMBER</v>
      </c>
      <c r="D10" s="174" t="s">
        <v>252</v>
      </c>
      <c r="E10" s="31" t="str">
        <f>VLOOKUP(Exp!AI62,Exp!AI60:AJ61,2)</f>
        <v>Partial</v>
      </c>
      <c r="W10" s="14"/>
    </row>
    <row r="11" spans="1:23" ht="16.2">
      <c r="A11" s="25" t="s">
        <v>78</v>
      </c>
      <c r="D11" s="227" t="str">
        <f>+Exp!I12</f>
        <v/>
      </c>
      <c r="E11" s="228" t="str">
        <f>Exp!J12</f>
        <v/>
      </c>
      <c r="F11" s="229"/>
      <c r="G11" s="229"/>
      <c r="H11" s="229"/>
      <c r="I11" s="229"/>
      <c r="J11" s="229"/>
      <c r="K11" s="229"/>
      <c r="L11" s="229"/>
      <c r="M11" s="229"/>
      <c r="N11" s="229"/>
      <c r="O11" s="229"/>
      <c r="P11" s="229"/>
      <c r="Q11" s="229"/>
      <c r="R11" s="229"/>
      <c r="S11" s="229"/>
      <c r="T11" s="229"/>
      <c r="W11" s="14"/>
    </row>
    <row r="12" spans="1:23" ht="40.200000000000003">
      <c r="A12" s="26" t="s">
        <v>19</v>
      </c>
      <c r="B12" s="593" t="s">
        <v>71</v>
      </c>
      <c r="C12" s="594"/>
      <c r="D12" s="594"/>
      <c r="E12" s="595"/>
      <c r="F12" s="30">
        <v>1</v>
      </c>
      <c r="G12" s="31" t="str">
        <f>Exp!G13</f>
        <v>JANUARY  Expenses</v>
      </c>
      <c r="H12" s="31" t="str">
        <f>Exp!H13</f>
        <v>FEBRUARY  Expenses</v>
      </c>
      <c r="I12" s="31" t="str">
        <f>Exp!I13</f>
        <v>MARCH  Expenses</v>
      </c>
      <c r="J12" s="31" t="str">
        <f>Exp!J13</f>
        <v>APRIL  Expenses</v>
      </c>
      <c r="K12" s="31" t="str">
        <f>Exp!K13</f>
        <v>MAY  Expenses</v>
      </c>
      <c r="L12" s="31" t="str">
        <f>Exp!L13</f>
        <v>JUNE  Expenses</v>
      </c>
      <c r="M12" s="31" t="str">
        <f>Exp!M13</f>
        <v>JULY  Expenses</v>
      </c>
      <c r="N12" s="31" t="str">
        <f>Exp!N13</f>
        <v>AUGUST  Expenses</v>
      </c>
      <c r="O12" s="31" t="str">
        <f>Exp!O13</f>
        <v>SEPTEMBER  Expenses</v>
      </c>
      <c r="P12" s="31" t="str">
        <f>Exp!P13</f>
        <v>OCTOBER  Expenses</v>
      </c>
      <c r="Q12" s="31" t="str">
        <f>Exp!Q13</f>
        <v>NOVEMBER  Expenses</v>
      </c>
      <c r="R12" s="31" t="str">
        <f>Exp!R13</f>
        <v>DECEMBER  Expenses</v>
      </c>
      <c r="S12" s="31" t="str">
        <f>Exp!S13</f>
        <v>FINAL  Expenses</v>
      </c>
      <c r="T12" s="31" t="str">
        <f>VLOOKUP(F12,$F$12:$S$12,Exp!Y73+1)</f>
        <v>JANUARY  Expenses</v>
      </c>
      <c r="U12" s="31" t="s">
        <v>72</v>
      </c>
      <c r="V12" s="31" t="s">
        <v>73</v>
      </c>
      <c r="W12" s="14"/>
    </row>
    <row r="13" spans="1:23" ht="23.25" customHeight="1">
      <c r="A13" s="32"/>
      <c r="B13" s="33"/>
      <c r="C13" s="34"/>
      <c r="D13" s="35"/>
      <c r="E13" s="30"/>
      <c r="F13" s="30">
        <v>1</v>
      </c>
      <c r="G13" s="162" t="str">
        <f>VLOOKUP(Exp!AM62,Exp!AM60:AN61,2)</f>
        <v>Actual</v>
      </c>
      <c r="H13" s="162" t="str">
        <f>VLOOKUP(Exp!AM66,Exp!AM64:AN65,2)</f>
        <v>Actual</v>
      </c>
      <c r="I13" s="162" t="str">
        <f>VLOOKUP(Exp!$AM69,Exp!$AM67:$AN68,2)</f>
        <v>Actual</v>
      </c>
      <c r="J13" s="162" t="str">
        <f>VLOOKUP(Exp!$AM72,Exp!$AM70:$AN71,2)</f>
        <v>Actual</v>
      </c>
      <c r="K13" s="162" t="str">
        <f>VLOOKUP(Exp!$AM75,Exp!$AM73:$AN74,2)</f>
        <v>Actual</v>
      </c>
      <c r="L13" s="162" t="str">
        <f>VLOOKUP(Exp!$AM78,Exp!$AM76:$AN77,2)</f>
        <v>Actual</v>
      </c>
      <c r="M13" s="162" t="str">
        <f>VLOOKUP(Exp!$AM81,Exp!$AM79:$AN80,2)</f>
        <v>Actual</v>
      </c>
      <c r="N13" s="162" t="str">
        <f>VLOOKUP(Exp!$AM84,Exp!$AM82:$AN83,2)</f>
        <v>Actual</v>
      </c>
      <c r="O13" s="162" t="str">
        <f>VLOOKUP(Exp!$AM87,Exp!$AM85:$AN86,2)</f>
        <v>Actual</v>
      </c>
      <c r="P13" s="162" t="str">
        <f>VLOOKUP(Exp!$AM90,Exp!$AM88:$AN89,2)</f>
        <v>Actual</v>
      </c>
      <c r="Q13" s="162" t="str">
        <f>VLOOKUP(Exp!$AM93,Exp!$AM91:$AN92,2)</f>
        <v>Actual</v>
      </c>
      <c r="R13" s="162" t="str">
        <f>VLOOKUP(Exp!$AM96,Exp!$AM94:$AN95,2)</f>
        <v>Actual</v>
      </c>
      <c r="S13" s="162" t="str">
        <f>VLOOKUP(Exp!$AM99,Exp!$AM97:$AN98,2)</f>
        <v>Actual</v>
      </c>
      <c r="T13" s="31" t="str">
        <f>VLOOKUP(F13,$F$13:$S$13,Exp!Y73+1)</f>
        <v>Actual</v>
      </c>
      <c r="U13" s="31" t="s">
        <v>24</v>
      </c>
      <c r="V13" s="31" t="str">
        <f>VLOOKUP(Exp!AO64,Exp!AO60:AP63,2)</f>
        <v>Original</v>
      </c>
      <c r="W13" s="14"/>
    </row>
    <row r="14" spans="1:23" ht="15.6">
      <c r="A14" s="37" t="s">
        <v>186</v>
      </c>
      <c r="B14" s="32" t="str">
        <f>Exp!B15</f>
        <v>Salaries</v>
      </c>
      <c r="C14" s="34"/>
      <c r="D14" s="35"/>
      <c r="E14" s="30"/>
      <c r="F14" s="30">
        <v>1</v>
      </c>
      <c r="G14" s="5">
        <f>Exp!G15</f>
        <v>0</v>
      </c>
      <c r="H14" s="5">
        <f>Exp!H15</f>
        <v>0</v>
      </c>
      <c r="I14" s="5">
        <f>Exp!I15</f>
        <v>0</v>
      </c>
      <c r="J14" s="5">
        <f>Exp!J15</f>
        <v>0</v>
      </c>
      <c r="K14" s="5">
        <f>Exp!K15</f>
        <v>0</v>
      </c>
      <c r="L14" s="5">
        <f>Exp!L15</f>
        <v>0</v>
      </c>
      <c r="M14" s="5">
        <f>Exp!M15</f>
        <v>0</v>
      </c>
      <c r="N14" s="5">
        <f>Exp!N15</f>
        <v>0</v>
      </c>
      <c r="O14" s="5">
        <f>Exp!O15</f>
        <v>0</v>
      </c>
      <c r="P14" s="5">
        <f>Exp!P15</f>
        <v>0</v>
      </c>
      <c r="Q14" s="5">
        <f>Exp!Q15</f>
        <v>0</v>
      </c>
      <c r="R14" s="5">
        <f>Exp!R15</f>
        <v>0</v>
      </c>
      <c r="S14" s="5">
        <f>Exp!S15</f>
        <v>0</v>
      </c>
      <c r="T14" s="193">
        <f>VLOOKUP(F14,$F$14:$S$35,Exp!$Y$73+1)</f>
        <v>0</v>
      </c>
      <c r="U14" s="193">
        <f>SUM(VLOOKUP($F14,$F$14:$S$35,IF((Exp!$Y$73+1)&lt;=0,1,Exp!$Y$73+1))+VLOOKUP($F14,$F$14:$S$35,IF((Exp!$Y$73+1-1)&lt;=0,1,Exp!$Y$73+1-1))+VLOOKUP($F14,$F$14:$S$35,IF((Exp!$Y$73+1-2)&lt;=0,1,Exp!$Y$73+1-2))+VLOOKUP($F14,$F$14:$S$35,IF((Exp!$Y$73+1-3)&lt;=0,1,Exp!$Y$73+1-3))+VLOOKUP($F14,$F$14:$S$35,IF((Exp!$Y$73+1-4)&lt;=0,1,Exp!$Y$73+1-4))+VLOOKUP($F14,$F$14:$S$35,IF((Exp!$Y$73+1-5)&lt;=0,1,Exp!$Y$73+1-5))+VLOOKUP($F14,$F$14:$S$35,IF((Exp!$Y$73+1-6)&lt;=0,1,Exp!$Y$73+1-6))+VLOOKUP($F14,$F$14:$S$35,IF((Exp!$Y$73+1-7)&lt;=0,1,Exp!$Y$73+1-7))+VLOOKUP($F14,$F$14:$S$35,IF((Exp!$Y$73+1-8)&lt;=0,1,Exp!$Y$73+1-8))+VLOOKUP($F14,$F$14:$S$35,IF((Exp!$Y$73+1-9)&lt;=0,1,Exp!$Y$73+1-9))+VLOOKUP($F14,$F$14:$S$35,IF((Exp!$Y$73+1-10)&lt;=0,1,Exp!$Y$73+1-10))+VLOOKUP($F14,$F$14:$S$35,IF((Exp!$Y$73+1-11)&lt;=0,1,Exp!$Y$73+1-11))+VLOOKUP($F14,$F$14:$S$35,IF((Exp!$Y$73+1-12)&lt;=0,1,Exp!$Y$73+1-12))+VLOOKUP($F14,$F$14:$S$35,IF((Exp!$Y$73+1-13)&lt;=0,1,Exp!$Y$73+1-13)))-(13-Exp!$Y$73+1)*$F14</f>
        <v>0</v>
      </c>
      <c r="V14" s="193">
        <f>Exp!U15</f>
        <v>0</v>
      </c>
      <c r="W14" s="14"/>
    </row>
    <row r="15" spans="1:23" ht="15.6">
      <c r="A15" s="38" t="s">
        <v>205</v>
      </c>
      <c r="B15" s="32" t="str">
        <f>Exp!B16</f>
        <v xml:space="preserve">Employee Benefits </v>
      </c>
      <c r="C15" s="34"/>
      <c r="D15" s="35"/>
      <c r="E15" s="30"/>
      <c r="F15" s="30">
        <v>2</v>
      </c>
      <c r="G15" s="5">
        <f>Exp!G16</f>
        <v>0</v>
      </c>
      <c r="H15" s="5">
        <f>Exp!H16</f>
        <v>0</v>
      </c>
      <c r="I15" s="5">
        <f>Exp!I16</f>
        <v>0</v>
      </c>
      <c r="J15" s="5">
        <f>Exp!J16</f>
        <v>0</v>
      </c>
      <c r="K15" s="5">
        <f>Exp!K16</f>
        <v>0</v>
      </c>
      <c r="L15" s="5">
        <f>Exp!L16</f>
        <v>0</v>
      </c>
      <c r="M15" s="5">
        <f>Exp!M16</f>
        <v>0</v>
      </c>
      <c r="N15" s="5">
        <f>Exp!N16</f>
        <v>0</v>
      </c>
      <c r="O15" s="5">
        <f>Exp!O16</f>
        <v>0</v>
      </c>
      <c r="P15" s="5">
        <f>Exp!P16</f>
        <v>0</v>
      </c>
      <c r="Q15" s="5">
        <f>Exp!Q16</f>
        <v>0</v>
      </c>
      <c r="R15" s="5">
        <f>Exp!R16</f>
        <v>0</v>
      </c>
      <c r="S15" s="5">
        <f>Exp!S16</f>
        <v>0</v>
      </c>
      <c r="T15" s="193">
        <f>VLOOKUP(F15,$F$14:$S$35,Exp!$Y$73+1)</f>
        <v>0</v>
      </c>
      <c r="U15" s="193">
        <f>SUM(VLOOKUP($F15,$F$14:$S$35,IF((Exp!$Y$73+1)&lt;=0,1,Exp!$Y$73+1))+VLOOKUP($F15,$F$14:$S$35,IF((Exp!$Y$73+1-1)&lt;=0,1,Exp!$Y$73+1-1))+VLOOKUP($F15,$F$14:$S$35,IF((Exp!$Y$73+1-2)&lt;=0,1,Exp!$Y$73+1-2))+VLOOKUP($F15,$F$14:$S$35,IF((Exp!$Y$73+1-3)&lt;=0,1,Exp!$Y$73+1-3))+VLOOKUP($F15,$F$14:$S$35,IF((Exp!$Y$73+1-4)&lt;=0,1,Exp!$Y$73+1-4))+VLOOKUP($F15,$F$14:$S$35,IF((Exp!$Y$73+1-5)&lt;=0,1,Exp!$Y$73+1-5))+VLOOKUP($F15,$F$14:$S$35,IF((Exp!$Y$73+1-6)&lt;=0,1,Exp!$Y$73+1-6))+VLOOKUP($F15,$F$14:$S$35,IF((Exp!$Y$73+1-7)&lt;=0,1,Exp!$Y$73+1-7))+VLOOKUP($F15,$F$14:$S$35,IF((Exp!$Y$73+1-8)&lt;=0,1,Exp!$Y$73+1-8))+VLOOKUP($F15,$F$14:$S$35,IF((Exp!$Y$73+1-9)&lt;=0,1,Exp!$Y$73+1-9))+VLOOKUP($F15,$F$14:$S$35,IF((Exp!$Y$73+1-10)&lt;=0,1,Exp!$Y$73+1-10))+VLOOKUP($F15,$F$14:$S$35,IF((Exp!$Y$73+1-11)&lt;=0,1,Exp!$Y$73+1-11))+VLOOKUP($F15,$F$14:$S$35,IF((Exp!$Y$73+1-12)&lt;=0,1,Exp!$Y$73+1-12))+VLOOKUP($F15,$F$14:$S$35,IF((Exp!$Y$73+1-13)&lt;=0,1,Exp!$Y$73+1-13)))-(13-Exp!$Y$73+1)*$F15</f>
        <v>0</v>
      </c>
      <c r="V15" s="193">
        <f>Exp!U16</f>
        <v>0</v>
      </c>
      <c r="W15" s="14"/>
    </row>
    <row r="16" spans="1:23" ht="15.6">
      <c r="A16" s="38" t="s">
        <v>206</v>
      </c>
      <c r="B16" s="32" t="str">
        <f>Exp!B17</f>
        <v>Payroll Taxes</v>
      </c>
      <c r="C16" s="34"/>
      <c r="D16" s="35"/>
      <c r="E16" s="30"/>
      <c r="F16" s="30">
        <v>3</v>
      </c>
      <c r="G16" s="5">
        <f>Exp!G17</f>
        <v>0</v>
      </c>
      <c r="H16" s="5">
        <f>Exp!H17</f>
        <v>0</v>
      </c>
      <c r="I16" s="5">
        <f>Exp!I17</f>
        <v>0</v>
      </c>
      <c r="J16" s="5">
        <f>Exp!J17</f>
        <v>0</v>
      </c>
      <c r="K16" s="5">
        <f>Exp!K17</f>
        <v>0</v>
      </c>
      <c r="L16" s="5">
        <f>Exp!L17</f>
        <v>0</v>
      </c>
      <c r="M16" s="5">
        <f>Exp!M17</f>
        <v>0</v>
      </c>
      <c r="N16" s="5">
        <f>Exp!N17</f>
        <v>0</v>
      </c>
      <c r="O16" s="5">
        <f>Exp!O17</f>
        <v>0</v>
      </c>
      <c r="P16" s="5">
        <f>Exp!P17</f>
        <v>0</v>
      </c>
      <c r="Q16" s="5">
        <f>Exp!Q17</f>
        <v>0</v>
      </c>
      <c r="R16" s="5">
        <f>Exp!R17</f>
        <v>0</v>
      </c>
      <c r="S16" s="5">
        <f>Exp!S17</f>
        <v>0</v>
      </c>
      <c r="T16" s="193">
        <f>VLOOKUP(F16,$F$14:$S$35,Exp!$Y$73+1)</f>
        <v>0</v>
      </c>
      <c r="U16" s="193">
        <f>SUM(VLOOKUP($F16,$F$14:$S$35,IF((Exp!$Y$73+1)&lt;=0,1,Exp!$Y$73+1))+VLOOKUP($F16,$F$14:$S$35,IF((Exp!$Y$73+1-1)&lt;=0,1,Exp!$Y$73+1-1))+VLOOKUP($F16,$F$14:$S$35,IF((Exp!$Y$73+1-2)&lt;=0,1,Exp!$Y$73+1-2))+VLOOKUP($F16,$F$14:$S$35,IF((Exp!$Y$73+1-3)&lt;=0,1,Exp!$Y$73+1-3))+VLOOKUP($F16,$F$14:$S$35,IF((Exp!$Y$73+1-4)&lt;=0,1,Exp!$Y$73+1-4))+VLOOKUP($F16,$F$14:$S$35,IF((Exp!$Y$73+1-5)&lt;=0,1,Exp!$Y$73+1-5))+VLOOKUP($F16,$F$14:$S$35,IF((Exp!$Y$73+1-6)&lt;=0,1,Exp!$Y$73+1-6))+VLOOKUP($F16,$F$14:$S$35,IF((Exp!$Y$73+1-7)&lt;=0,1,Exp!$Y$73+1-7))+VLOOKUP($F16,$F$14:$S$35,IF((Exp!$Y$73+1-8)&lt;=0,1,Exp!$Y$73+1-8))+VLOOKUP($F16,$F$14:$S$35,IF((Exp!$Y$73+1-9)&lt;=0,1,Exp!$Y$73+1-9))+VLOOKUP($F16,$F$14:$S$35,IF((Exp!$Y$73+1-10)&lt;=0,1,Exp!$Y$73+1-10))+VLOOKUP($F16,$F$14:$S$35,IF((Exp!$Y$73+1-11)&lt;=0,1,Exp!$Y$73+1-11))+VLOOKUP($F16,$F$14:$S$35,IF((Exp!$Y$73+1-12)&lt;=0,1,Exp!$Y$73+1-12))+VLOOKUP($F16,$F$14:$S$35,IF((Exp!$Y$73+1-13)&lt;=0,1,Exp!$Y$73+1-13)))-(13-Exp!$Y$73+1)*$F16</f>
        <v>0</v>
      </c>
      <c r="V16" s="193">
        <f>Exp!U17</f>
        <v>0</v>
      </c>
      <c r="W16" s="14"/>
    </row>
    <row r="17" spans="1:23" ht="15.6">
      <c r="A17" s="38" t="s">
        <v>47</v>
      </c>
      <c r="B17" s="32" t="str">
        <f>Exp!B18</f>
        <v>Professional Fees</v>
      </c>
      <c r="C17" s="34"/>
      <c r="D17" s="35"/>
      <c r="E17" s="30"/>
      <c r="F17" s="30">
        <v>4</v>
      </c>
      <c r="G17" s="5">
        <f>Exp!G18</f>
        <v>0</v>
      </c>
      <c r="H17" s="5">
        <f>Exp!H18</f>
        <v>0</v>
      </c>
      <c r="I17" s="5">
        <f>Exp!I18</f>
        <v>0</v>
      </c>
      <c r="J17" s="5">
        <f>Exp!J18</f>
        <v>0</v>
      </c>
      <c r="K17" s="5">
        <f>Exp!K18</f>
        <v>0</v>
      </c>
      <c r="L17" s="5">
        <f>Exp!L18</f>
        <v>0</v>
      </c>
      <c r="M17" s="5">
        <f>Exp!M18</f>
        <v>0</v>
      </c>
      <c r="N17" s="5">
        <f>Exp!N18</f>
        <v>0</v>
      </c>
      <c r="O17" s="5">
        <f>Exp!O18</f>
        <v>0</v>
      </c>
      <c r="P17" s="5">
        <f>Exp!P18</f>
        <v>0</v>
      </c>
      <c r="Q17" s="5">
        <f>Exp!Q18</f>
        <v>0</v>
      </c>
      <c r="R17" s="5">
        <f>Exp!R18</f>
        <v>0</v>
      </c>
      <c r="S17" s="5">
        <f>Exp!S18</f>
        <v>0</v>
      </c>
      <c r="T17" s="193">
        <f>VLOOKUP(F17,$F$14:$S$35,Exp!$Y$73+1)</f>
        <v>0</v>
      </c>
      <c r="U17" s="193">
        <f>SUM(VLOOKUP($F17,$F$14:$S$35,IF((Exp!$Y$73+1)&lt;=0,1,Exp!$Y$73+1))+VLOOKUP($F17,$F$14:$S$35,IF((Exp!$Y$73+1-1)&lt;=0,1,Exp!$Y$73+1-1))+VLOOKUP($F17,$F$14:$S$35,IF((Exp!$Y$73+1-2)&lt;=0,1,Exp!$Y$73+1-2))+VLOOKUP($F17,$F$14:$S$35,IF((Exp!$Y$73+1-3)&lt;=0,1,Exp!$Y$73+1-3))+VLOOKUP($F17,$F$14:$S$35,IF((Exp!$Y$73+1-4)&lt;=0,1,Exp!$Y$73+1-4))+VLOOKUP($F17,$F$14:$S$35,IF((Exp!$Y$73+1-5)&lt;=0,1,Exp!$Y$73+1-5))+VLOOKUP($F17,$F$14:$S$35,IF((Exp!$Y$73+1-6)&lt;=0,1,Exp!$Y$73+1-6))+VLOOKUP($F17,$F$14:$S$35,IF((Exp!$Y$73+1-7)&lt;=0,1,Exp!$Y$73+1-7))+VLOOKUP($F17,$F$14:$S$35,IF((Exp!$Y$73+1-8)&lt;=0,1,Exp!$Y$73+1-8))+VLOOKUP($F17,$F$14:$S$35,IF((Exp!$Y$73+1-9)&lt;=0,1,Exp!$Y$73+1-9))+VLOOKUP($F17,$F$14:$S$35,IF((Exp!$Y$73+1-10)&lt;=0,1,Exp!$Y$73+1-10))+VLOOKUP($F17,$F$14:$S$35,IF((Exp!$Y$73+1-11)&lt;=0,1,Exp!$Y$73+1-11))+VLOOKUP($F17,$F$14:$S$35,IF((Exp!$Y$73+1-12)&lt;=0,1,Exp!$Y$73+1-12))+VLOOKUP($F17,$F$14:$S$35,IF((Exp!$Y$73+1-13)&lt;=0,1,Exp!$Y$73+1-13)))-(13-Exp!$Y$73+1)*$F17</f>
        <v>0</v>
      </c>
      <c r="V17" s="193">
        <f>Exp!U18</f>
        <v>0</v>
      </c>
      <c r="W17" s="14"/>
    </row>
    <row r="18" spans="1:23" ht="15.6">
      <c r="A18" s="38" t="s">
        <v>207</v>
      </c>
      <c r="B18" s="32" t="str">
        <f>Exp!B19</f>
        <v>Supplies</v>
      </c>
      <c r="C18" s="34"/>
      <c r="D18" s="35"/>
      <c r="E18" s="30"/>
      <c r="F18" s="30">
        <v>5</v>
      </c>
      <c r="G18" s="5">
        <f>Exp!G19</f>
        <v>0</v>
      </c>
      <c r="H18" s="5">
        <f>Exp!H19</f>
        <v>0</v>
      </c>
      <c r="I18" s="5">
        <f>Exp!I19</f>
        <v>0</v>
      </c>
      <c r="J18" s="5">
        <f>Exp!J19</f>
        <v>0</v>
      </c>
      <c r="K18" s="5">
        <f>Exp!K19</f>
        <v>0</v>
      </c>
      <c r="L18" s="5">
        <f>Exp!L19</f>
        <v>0</v>
      </c>
      <c r="M18" s="5">
        <f>Exp!M19</f>
        <v>0</v>
      </c>
      <c r="N18" s="5">
        <f>Exp!N19</f>
        <v>0</v>
      </c>
      <c r="O18" s="5">
        <f>Exp!O19</f>
        <v>0</v>
      </c>
      <c r="P18" s="5">
        <f>Exp!P19</f>
        <v>0</v>
      </c>
      <c r="Q18" s="5">
        <f>Exp!Q19</f>
        <v>0</v>
      </c>
      <c r="R18" s="5">
        <f>Exp!R19</f>
        <v>0</v>
      </c>
      <c r="S18" s="5">
        <f>Exp!S19</f>
        <v>0</v>
      </c>
      <c r="T18" s="193">
        <f>VLOOKUP(F18,$F$14:$S$35,Exp!$Y$73+1)</f>
        <v>0</v>
      </c>
      <c r="U18" s="193">
        <f>SUM(VLOOKUP($F18,$F$14:$S$35,IF((Exp!$Y$73+1)&lt;=0,1,Exp!$Y$73+1))+VLOOKUP($F18,$F$14:$S$35,IF((Exp!$Y$73+1-1)&lt;=0,1,Exp!$Y$73+1-1))+VLOOKUP($F18,$F$14:$S$35,IF((Exp!$Y$73+1-2)&lt;=0,1,Exp!$Y$73+1-2))+VLOOKUP($F18,$F$14:$S$35,IF((Exp!$Y$73+1-3)&lt;=0,1,Exp!$Y$73+1-3))+VLOOKUP($F18,$F$14:$S$35,IF((Exp!$Y$73+1-4)&lt;=0,1,Exp!$Y$73+1-4))+VLOOKUP($F18,$F$14:$S$35,IF((Exp!$Y$73+1-5)&lt;=0,1,Exp!$Y$73+1-5))+VLOOKUP($F18,$F$14:$S$35,IF((Exp!$Y$73+1-6)&lt;=0,1,Exp!$Y$73+1-6))+VLOOKUP($F18,$F$14:$S$35,IF((Exp!$Y$73+1-7)&lt;=0,1,Exp!$Y$73+1-7))+VLOOKUP($F18,$F$14:$S$35,IF((Exp!$Y$73+1-8)&lt;=0,1,Exp!$Y$73+1-8))+VLOOKUP($F18,$F$14:$S$35,IF((Exp!$Y$73+1-9)&lt;=0,1,Exp!$Y$73+1-9))+VLOOKUP($F18,$F$14:$S$35,IF((Exp!$Y$73+1-10)&lt;=0,1,Exp!$Y$73+1-10))+VLOOKUP($F18,$F$14:$S$35,IF((Exp!$Y$73+1-11)&lt;=0,1,Exp!$Y$73+1-11))+VLOOKUP($F18,$F$14:$S$35,IF((Exp!$Y$73+1-12)&lt;=0,1,Exp!$Y$73+1-12))+VLOOKUP($F18,$F$14:$S$35,IF((Exp!$Y$73+1-13)&lt;=0,1,Exp!$Y$73+1-13)))-(13-Exp!$Y$73+1)*$F18</f>
        <v>0</v>
      </c>
      <c r="V18" s="193">
        <f>Exp!U19</f>
        <v>0</v>
      </c>
      <c r="W18" s="14"/>
    </row>
    <row r="19" spans="1:23" ht="15.6">
      <c r="A19" s="38" t="s">
        <v>208</v>
      </c>
      <c r="B19" s="32" t="str">
        <f>Exp!B20</f>
        <v>Telephone</v>
      </c>
      <c r="C19" s="34"/>
      <c r="D19" s="35"/>
      <c r="E19" s="30"/>
      <c r="F19" s="30">
        <v>6</v>
      </c>
      <c r="G19" s="5">
        <f>Exp!G20</f>
        <v>0</v>
      </c>
      <c r="H19" s="5">
        <f>Exp!H20</f>
        <v>0</v>
      </c>
      <c r="I19" s="5">
        <f>Exp!I20</f>
        <v>0</v>
      </c>
      <c r="J19" s="5">
        <f>Exp!J20</f>
        <v>0</v>
      </c>
      <c r="K19" s="5">
        <f>Exp!K20</f>
        <v>0</v>
      </c>
      <c r="L19" s="5">
        <f>Exp!L20</f>
        <v>0</v>
      </c>
      <c r="M19" s="5">
        <f>Exp!M20</f>
        <v>0</v>
      </c>
      <c r="N19" s="5">
        <f>Exp!N20</f>
        <v>0</v>
      </c>
      <c r="O19" s="5">
        <f>Exp!O20</f>
        <v>0</v>
      </c>
      <c r="P19" s="5">
        <f>Exp!P20</f>
        <v>0</v>
      </c>
      <c r="Q19" s="5">
        <f>Exp!Q20</f>
        <v>0</v>
      </c>
      <c r="R19" s="5">
        <f>Exp!R20</f>
        <v>0</v>
      </c>
      <c r="S19" s="5">
        <f>Exp!S20</f>
        <v>0</v>
      </c>
      <c r="T19" s="193">
        <f>VLOOKUP(F19,$F$14:$S$35,Exp!$Y$73+1)</f>
        <v>0</v>
      </c>
      <c r="U19" s="193">
        <f>SUM(VLOOKUP($F19,$F$14:$S$35,IF((Exp!$Y$73+1)&lt;=0,1,Exp!$Y$73+1))+VLOOKUP($F19,$F$14:$S$35,IF((Exp!$Y$73+1-1)&lt;=0,1,Exp!$Y$73+1-1))+VLOOKUP($F19,$F$14:$S$35,IF((Exp!$Y$73+1-2)&lt;=0,1,Exp!$Y$73+1-2))+VLOOKUP($F19,$F$14:$S$35,IF((Exp!$Y$73+1-3)&lt;=0,1,Exp!$Y$73+1-3))+VLOOKUP($F19,$F$14:$S$35,IF((Exp!$Y$73+1-4)&lt;=0,1,Exp!$Y$73+1-4))+VLOOKUP($F19,$F$14:$S$35,IF((Exp!$Y$73+1-5)&lt;=0,1,Exp!$Y$73+1-5))+VLOOKUP($F19,$F$14:$S$35,IF((Exp!$Y$73+1-6)&lt;=0,1,Exp!$Y$73+1-6))+VLOOKUP($F19,$F$14:$S$35,IF((Exp!$Y$73+1-7)&lt;=0,1,Exp!$Y$73+1-7))+VLOOKUP($F19,$F$14:$S$35,IF((Exp!$Y$73+1-8)&lt;=0,1,Exp!$Y$73+1-8))+VLOOKUP($F19,$F$14:$S$35,IF((Exp!$Y$73+1-9)&lt;=0,1,Exp!$Y$73+1-9))+VLOOKUP($F19,$F$14:$S$35,IF((Exp!$Y$73+1-10)&lt;=0,1,Exp!$Y$73+1-10))+VLOOKUP($F19,$F$14:$S$35,IF((Exp!$Y$73+1-11)&lt;=0,1,Exp!$Y$73+1-11))+VLOOKUP($F19,$F$14:$S$35,IF((Exp!$Y$73+1-12)&lt;=0,1,Exp!$Y$73+1-12))+VLOOKUP($F19,$F$14:$S$35,IF((Exp!$Y$73+1-13)&lt;=0,1,Exp!$Y$73+1-13)))-(13-Exp!$Y$73+1)*$F19</f>
        <v>0</v>
      </c>
      <c r="V19" s="193">
        <f>Exp!U20</f>
        <v>0</v>
      </c>
      <c r="W19" s="14"/>
    </row>
    <row r="20" spans="1:23" ht="15.6">
      <c r="A20" s="38" t="s">
        <v>209</v>
      </c>
      <c r="B20" s="32" t="str">
        <f>Exp!B21</f>
        <v>Postage &amp; Shipping</v>
      </c>
      <c r="C20" s="34"/>
      <c r="D20" s="35"/>
      <c r="E20" s="30"/>
      <c r="F20" s="30">
        <v>7</v>
      </c>
      <c r="G20" s="5">
        <f>Exp!G21</f>
        <v>0</v>
      </c>
      <c r="H20" s="5">
        <f>Exp!H21</f>
        <v>0</v>
      </c>
      <c r="I20" s="5">
        <f>Exp!I21</f>
        <v>0</v>
      </c>
      <c r="J20" s="5">
        <f>Exp!J21</f>
        <v>0</v>
      </c>
      <c r="K20" s="5">
        <f>Exp!K21</f>
        <v>0</v>
      </c>
      <c r="L20" s="5">
        <f>Exp!L21</f>
        <v>0</v>
      </c>
      <c r="M20" s="5">
        <f>Exp!M21</f>
        <v>0</v>
      </c>
      <c r="N20" s="5">
        <f>Exp!N21</f>
        <v>0</v>
      </c>
      <c r="O20" s="5">
        <f>Exp!O21</f>
        <v>0</v>
      </c>
      <c r="P20" s="5">
        <f>Exp!P21</f>
        <v>0</v>
      </c>
      <c r="Q20" s="5">
        <f>Exp!Q21</f>
        <v>0</v>
      </c>
      <c r="R20" s="5">
        <f>Exp!R21</f>
        <v>0</v>
      </c>
      <c r="S20" s="5">
        <f>Exp!S21</f>
        <v>0</v>
      </c>
      <c r="T20" s="193">
        <f>VLOOKUP(F20,$F$14:$S$35,Exp!$Y$73+1)</f>
        <v>0</v>
      </c>
      <c r="U20" s="193">
        <f>SUM(VLOOKUP($F20,$F$14:$S$35,IF((Exp!$Y$73+1)&lt;=0,1,Exp!$Y$73+1))+VLOOKUP($F20,$F$14:$S$35,IF((Exp!$Y$73+1-1)&lt;=0,1,Exp!$Y$73+1-1))+VLOOKUP($F20,$F$14:$S$35,IF((Exp!$Y$73+1-2)&lt;=0,1,Exp!$Y$73+1-2))+VLOOKUP($F20,$F$14:$S$35,IF((Exp!$Y$73+1-3)&lt;=0,1,Exp!$Y$73+1-3))+VLOOKUP($F20,$F$14:$S$35,IF((Exp!$Y$73+1-4)&lt;=0,1,Exp!$Y$73+1-4))+VLOOKUP($F20,$F$14:$S$35,IF((Exp!$Y$73+1-5)&lt;=0,1,Exp!$Y$73+1-5))+VLOOKUP($F20,$F$14:$S$35,IF((Exp!$Y$73+1-6)&lt;=0,1,Exp!$Y$73+1-6))+VLOOKUP($F20,$F$14:$S$35,IF((Exp!$Y$73+1-7)&lt;=0,1,Exp!$Y$73+1-7))+VLOOKUP($F20,$F$14:$S$35,IF((Exp!$Y$73+1-8)&lt;=0,1,Exp!$Y$73+1-8))+VLOOKUP($F20,$F$14:$S$35,IF((Exp!$Y$73+1-9)&lt;=0,1,Exp!$Y$73+1-9))+VLOOKUP($F20,$F$14:$S$35,IF((Exp!$Y$73+1-10)&lt;=0,1,Exp!$Y$73+1-10))+VLOOKUP($F20,$F$14:$S$35,IF((Exp!$Y$73+1-11)&lt;=0,1,Exp!$Y$73+1-11))+VLOOKUP($F20,$F$14:$S$35,IF((Exp!$Y$73+1-12)&lt;=0,1,Exp!$Y$73+1-12))+VLOOKUP($F20,$F$14:$S$35,IF((Exp!$Y$73+1-13)&lt;=0,1,Exp!$Y$73+1-13)))-(13-Exp!$Y$73+1)*$F20</f>
        <v>0</v>
      </c>
      <c r="V20" s="193">
        <f>Exp!U21</f>
        <v>0</v>
      </c>
      <c r="W20" s="14"/>
    </row>
    <row r="21" spans="1:23" ht="15.6">
      <c r="A21" s="38" t="s">
        <v>75</v>
      </c>
      <c r="B21" s="32" t="str">
        <f>Exp!B22</f>
        <v>Occupancy</v>
      </c>
      <c r="C21" s="34"/>
      <c r="D21" s="35"/>
      <c r="E21" s="30"/>
      <c r="F21" s="30">
        <v>8</v>
      </c>
      <c r="G21" s="5">
        <f>Exp!G22</f>
        <v>0</v>
      </c>
      <c r="H21" s="5">
        <f>Exp!H22</f>
        <v>0</v>
      </c>
      <c r="I21" s="5">
        <f>Exp!I22</f>
        <v>0</v>
      </c>
      <c r="J21" s="5">
        <f>Exp!J22</f>
        <v>0</v>
      </c>
      <c r="K21" s="5">
        <f>Exp!K22</f>
        <v>0</v>
      </c>
      <c r="L21" s="5">
        <f>Exp!L22</f>
        <v>0</v>
      </c>
      <c r="M21" s="5">
        <f>Exp!M22</f>
        <v>0</v>
      </c>
      <c r="N21" s="5">
        <f>Exp!N22</f>
        <v>0</v>
      </c>
      <c r="O21" s="5">
        <f>Exp!O22</f>
        <v>0</v>
      </c>
      <c r="P21" s="5">
        <f>Exp!P22</f>
        <v>0</v>
      </c>
      <c r="Q21" s="5">
        <f>Exp!Q22</f>
        <v>0</v>
      </c>
      <c r="R21" s="5">
        <f>Exp!R22</f>
        <v>0</v>
      </c>
      <c r="S21" s="5">
        <f>Exp!S22</f>
        <v>0</v>
      </c>
      <c r="T21" s="193">
        <f>VLOOKUP(F21,$F$14:$S$35,Exp!$Y$73+1)</f>
        <v>0</v>
      </c>
      <c r="U21" s="193">
        <f>SUM(VLOOKUP($F21,$F$14:$S$35,IF((Exp!$Y$73+1)&lt;=0,1,Exp!$Y$73+1))+VLOOKUP($F21,$F$14:$S$35,IF((Exp!$Y$73+1-1)&lt;=0,1,Exp!$Y$73+1-1))+VLOOKUP($F21,$F$14:$S$35,IF((Exp!$Y$73+1-2)&lt;=0,1,Exp!$Y$73+1-2))+VLOOKUP($F21,$F$14:$S$35,IF((Exp!$Y$73+1-3)&lt;=0,1,Exp!$Y$73+1-3))+VLOOKUP($F21,$F$14:$S$35,IF((Exp!$Y$73+1-4)&lt;=0,1,Exp!$Y$73+1-4))+VLOOKUP($F21,$F$14:$S$35,IF((Exp!$Y$73+1-5)&lt;=0,1,Exp!$Y$73+1-5))+VLOOKUP($F21,$F$14:$S$35,IF((Exp!$Y$73+1-6)&lt;=0,1,Exp!$Y$73+1-6))+VLOOKUP($F21,$F$14:$S$35,IF((Exp!$Y$73+1-7)&lt;=0,1,Exp!$Y$73+1-7))+VLOOKUP($F21,$F$14:$S$35,IF((Exp!$Y$73+1-8)&lt;=0,1,Exp!$Y$73+1-8))+VLOOKUP($F21,$F$14:$S$35,IF((Exp!$Y$73+1-9)&lt;=0,1,Exp!$Y$73+1-9))+VLOOKUP($F21,$F$14:$S$35,IF((Exp!$Y$73+1-10)&lt;=0,1,Exp!$Y$73+1-10))+VLOOKUP($F21,$F$14:$S$35,IF((Exp!$Y$73+1-11)&lt;=0,1,Exp!$Y$73+1-11))+VLOOKUP($F21,$F$14:$S$35,IF((Exp!$Y$73+1-12)&lt;=0,1,Exp!$Y$73+1-12))+VLOOKUP($F21,$F$14:$S$35,IF((Exp!$Y$73+1-13)&lt;=0,1,Exp!$Y$73+1-13)))-(13-Exp!$Y$73+1)*$F21</f>
        <v>0</v>
      </c>
      <c r="V21" s="193">
        <f>Exp!U22</f>
        <v>0</v>
      </c>
      <c r="W21" s="14"/>
    </row>
    <row r="22" spans="1:23" ht="15.6">
      <c r="A22" s="38" t="s">
        <v>210</v>
      </c>
      <c r="B22" s="32" t="str">
        <f>Exp!B23</f>
        <v xml:space="preserve">Equipment Costs </v>
      </c>
      <c r="C22" s="34"/>
      <c r="D22" s="35"/>
      <c r="E22" s="30"/>
      <c r="F22" s="30">
        <v>9</v>
      </c>
      <c r="G22" s="5">
        <f>Exp!G23</f>
        <v>0</v>
      </c>
      <c r="H22" s="5">
        <f>Exp!H23</f>
        <v>0</v>
      </c>
      <c r="I22" s="5">
        <f>Exp!I23</f>
        <v>0</v>
      </c>
      <c r="J22" s="5">
        <f>Exp!J23</f>
        <v>0</v>
      </c>
      <c r="K22" s="5">
        <f>Exp!K23</f>
        <v>0</v>
      </c>
      <c r="L22" s="5">
        <f>Exp!L23</f>
        <v>0</v>
      </c>
      <c r="M22" s="5">
        <f>Exp!M23</f>
        <v>0</v>
      </c>
      <c r="N22" s="5">
        <f>Exp!N23</f>
        <v>0</v>
      </c>
      <c r="O22" s="5">
        <f>Exp!O23</f>
        <v>0</v>
      </c>
      <c r="P22" s="5">
        <f>Exp!P23</f>
        <v>0</v>
      </c>
      <c r="Q22" s="5">
        <f>Exp!Q23</f>
        <v>0</v>
      </c>
      <c r="R22" s="5">
        <f>Exp!R23</f>
        <v>0</v>
      </c>
      <c r="S22" s="5">
        <f>Exp!S23</f>
        <v>0</v>
      </c>
      <c r="T22" s="193">
        <f>VLOOKUP(F22,$F$14:$S$35,Exp!$Y$73+1)</f>
        <v>0</v>
      </c>
      <c r="U22" s="193">
        <f>SUM(VLOOKUP($F22,$F$14:$S$35,IF((Exp!$Y$73+1)&lt;=0,1,Exp!$Y$73+1))+VLOOKUP($F22,$F$14:$S$35,IF((Exp!$Y$73+1-1)&lt;=0,1,Exp!$Y$73+1-1))+VLOOKUP($F22,$F$14:$S$35,IF((Exp!$Y$73+1-2)&lt;=0,1,Exp!$Y$73+1-2))+VLOOKUP($F22,$F$14:$S$35,IF((Exp!$Y$73+1-3)&lt;=0,1,Exp!$Y$73+1-3))+VLOOKUP($F22,$F$14:$S$35,IF((Exp!$Y$73+1-4)&lt;=0,1,Exp!$Y$73+1-4))+VLOOKUP($F22,$F$14:$S$35,IF((Exp!$Y$73+1-5)&lt;=0,1,Exp!$Y$73+1-5))+VLOOKUP($F22,$F$14:$S$35,IF((Exp!$Y$73+1-6)&lt;=0,1,Exp!$Y$73+1-6))+VLOOKUP($F22,$F$14:$S$35,IF((Exp!$Y$73+1-7)&lt;=0,1,Exp!$Y$73+1-7))+VLOOKUP($F22,$F$14:$S$35,IF((Exp!$Y$73+1-8)&lt;=0,1,Exp!$Y$73+1-8))+VLOOKUP($F22,$F$14:$S$35,IF((Exp!$Y$73+1-9)&lt;=0,1,Exp!$Y$73+1-9))+VLOOKUP($F22,$F$14:$S$35,IF((Exp!$Y$73+1-10)&lt;=0,1,Exp!$Y$73+1-10))+VLOOKUP($F22,$F$14:$S$35,IF((Exp!$Y$73+1-11)&lt;=0,1,Exp!$Y$73+1-11))+VLOOKUP($F22,$F$14:$S$35,IF((Exp!$Y$73+1-12)&lt;=0,1,Exp!$Y$73+1-12))+VLOOKUP($F22,$F$14:$S$35,IF((Exp!$Y$73+1-13)&lt;=0,1,Exp!$Y$73+1-13)))-(13-Exp!$Y$73+1)*$F22</f>
        <v>0</v>
      </c>
      <c r="V22" s="193">
        <f>Exp!U23</f>
        <v>0</v>
      </c>
      <c r="W22" s="14"/>
    </row>
    <row r="23" spans="1:23" ht="15.6">
      <c r="A23" s="38" t="s">
        <v>211</v>
      </c>
      <c r="B23" s="32" t="str">
        <f>Exp!B24</f>
        <v>Printing &amp; Publications</v>
      </c>
      <c r="C23" s="34"/>
      <c r="D23" s="35"/>
      <c r="E23" s="30"/>
      <c r="F23" s="30">
        <v>10</v>
      </c>
      <c r="G23" s="5">
        <f>Exp!G24</f>
        <v>0</v>
      </c>
      <c r="H23" s="5">
        <f>Exp!H24</f>
        <v>0</v>
      </c>
      <c r="I23" s="5">
        <f>Exp!I24</f>
        <v>0</v>
      </c>
      <c r="J23" s="5">
        <f>Exp!J24</f>
        <v>0</v>
      </c>
      <c r="K23" s="5">
        <f>Exp!K24</f>
        <v>0</v>
      </c>
      <c r="L23" s="5">
        <f>Exp!L24</f>
        <v>0</v>
      </c>
      <c r="M23" s="5">
        <f>Exp!M24</f>
        <v>0</v>
      </c>
      <c r="N23" s="5">
        <f>Exp!N24</f>
        <v>0</v>
      </c>
      <c r="O23" s="5">
        <f>Exp!O24</f>
        <v>0</v>
      </c>
      <c r="P23" s="5">
        <f>Exp!P24</f>
        <v>0</v>
      </c>
      <c r="Q23" s="5">
        <f>Exp!Q24</f>
        <v>0</v>
      </c>
      <c r="R23" s="5">
        <f>Exp!R24</f>
        <v>0</v>
      </c>
      <c r="S23" s="5">
        <f>Exp!S24</f>
        <v>0</v>
      </c>
      <c r="T23" s="193">
        <f>VLOOKUP(F23,$F$14:$S$35,Exp!$Y$73+1)</f>
        <v>0</v>
      </c>
      <c r="U23" s="193">
        <f>SUM(VLOOKUP($F23,$F$14:$S$35,IF((Exp!$Y$73+1)&lt;=0,1,Exp!$Y$73+1))+VLOOKUP($F23,$F$14:$S$35,IF((Exp!$Y$73+1-1)&lt;=0,1,Exp!$Y$73+1-1))+VLOOKUP($F23,$F$14:$S$35,IF((Exp!$Y$73+1-2)&lt;=0,1,Exp!$Y$73+1-2))+VLOOKUP($F23,$F$14:$S$35,IF((Exp!$Y$73+1-3)&lt;=0,1,Exp!$Y$73+1-3))+VLOOKUP($F23,$F$14:$S$35,IF((Exp!$Y$73+1-4)&lt;=0,1,Exp!$Y$73+1-4))+VLOOKUP($F23,$F$14:$S$35,IF((Exp!$Y$73+1-5)&lt;=0,1,Exp!$Y$73+1-5))+VLOOKUP($F23,$F$14:$S$35,IF((Exp!$Y$73+1-6)&lt;=0,1,Exp!$Y$73+1-6))+VLOOKUP($F23,$F$14:$S$35,IF((Exp!$Y$73+1-7)&lt;=0,1,Exp!$Y$73+1-7))+VLOOKUP($F23,$F$14:$S$35,IF((Exp!$Y$73+1-8)&lt;=0,1,Exp!$Y$73+1-8))+VLOOKUP($F23,$F$14:$S$35,IF((Exp!$Y$73+1-9)&lt;=0,1,Exp!$Y$73+1-9))+VLOOKUP($F23,$F$14:$S$35,IF((Exp!$Y$73+1-10)&lt;=0,1,Exp!$Y$73+1-10))+VLOOKUP($F23,$F$14:$S$35,IF((Exp!$Y$73+1-11)&lt;=0,1,Exp!$Y$73+1-11))+VLOOKUP($F23,$F$14:$S$35,IF((Exp!$Y$73+1-12)&lt;=0,1,Exp!$Y$73+1-12))+VLOOKUP($F23,$F$14:$S$35,IF((Exp!$Y$73+1-13)&lt;=0,1,Exp!$Y$73+1-13)))-(13-Exp!$Y$73+1)*$F23</f>
        <v>0</v>
      </c>
      <c r="V23" s="193">
        <f>Exp!U24</f>
        <v>0</v>
      </c>
      <c r="W23" s="14"/>
    </row>
    <row r="24" spans="1:23" ht="15.6">
      <c r="A24" s="38" t="s">
        <v>212</v>
      </c>
      <c r="B24" s="32" t="str">
        <f>Exp!B25</f>
        <v>Employee Travel</v>
      </c>
      <c r="C24" s="34"/>
      <c r="D24" s="35"/>
      <c r="E24" s="30"/>
      <c r="F24" s="30">
        <v>11</v>
      </c>
      <c r="G24" s="5">
        <f>Exp!G25</f>
        <v>0</v>
      </c>
      <c r="H24" s="5">
        <f>Exp!H25</f>
        <v>0</v>
      </c>
      <c r="I24" s="5">
        <f>Exp!I25</f>
        <v>0</v>
      </c>
      <c r="J24" s="5">
        <f>Exp!J25</f>
        <v>0</v>
      </c>
      <c r="K24" s="5">
        <f>Exp!K25</f>
        <v>0</v>
      </c>
      <c r="L24" s="5">
        <f>Exp!L25</f>
        <v>0</v>
      </c>
      <c r="M24" s="5">
        <f>Exp!M25</f>
        <v>0</v>
      </c>
      <c r="N24" s="5">
        <f>Exp!N25</f>
        <v>0</v>
      </c>
      <c r="O24" s="5">
        <f>Exp!O25</f>
        <v>0</v>
      </c>
      <c r="P24" s="5">
        <f>Exp!P25</f>
        <v>0</v>
      </c>
      <c r="Q24" s="5">
        <f>Exp!Q25</f>
        <v>0</v>
      </c>
      <c r="R24" s="5">
        <f>Exp!R25</f>
        <v>0</v>
      </c>
      <c r="S24" s="5">
        <f>Exp!S25</f>
        <v>0</v>
      </c>
      <c r="T24" s="193">
        <f>VLOOKUP(F24,$F$14:$S$35,Exp!$Y$73+1)</f>
        <v>0</v>
      </c>
      <c r="U24" s="193">
        <f>SUM(VLOOKUP($F24,$F$14:$S$35,IF((Exp!$Y$73+1)&lt;=0,1,Exp!$Y$73+1))+VLOOKUP($F24,$F$14:$S$35,IF((Exp!$Y$73+1-1)&lt;=0,1,Exp!$Y$73+1-1))+VLOOKUP($F24,$F$14:$S$35,IF((Exp!$Y$73+1-2)&lt;=0,1,Exp!$Y$73+1-2))+VLOOKUP($F24,$F$14:$S$35,IF((Exp!$Y$73+1-3)&lt;=0,1,Exp!$Y$73+1-3))+VLOOKUP($F24,$F$14:$S$35,IF((Exp!$Y$73+1-4)&lt;=0,1,Exp!$Y$73+1-4))+VLOOKUP($F24,$F$14:$S$35,IF((Exp!$Y$73+1-5)&lt;=0,1,Exp!$Y$73+1-5))+VLOOKUP($F24,$F$14:$S$35,IF((Exp!$Y$73+1-6)&lt;=0,1,Exp!$Y$73+1-6))+VLOOKUP($F24,$F$14:$S$35,IF((Exp!$Y$73+1-7)&lt;=0,1,Exp!$Y$73+1-7))+VLOOKUP($F24,$F$14:$S$35,IF((Exp!$Y$73+1-8)&lt;=0,1,Exp!$Y$73+1-8))+VLOOKUP($F24,$F$14:$S$35,IF((Exp!$Y$73+1-9)&lt;=0,1,Exp!$Y$73+1-9))+VLOOKUP($F24,$F$14:$S$35,IF((Exp!$Y$73+1-10)&lt;=0,1,Exp!$Y$73+1-10))+VLOOKUP($F24,$F$14:$S$35,IF((Exp!$Y$73+1-11)&lt;=0,1,Exp!$Y$73+1-11))+VLOOKUP($F24,$F$14:$S$35,IF((Exp!$Y$73+1-12)&lt;=0,1,Exp!$Y$73+1-12))+VLOOKUP($F24,$F$14:$S$35,IF((Exp!$Y$73+1-13)&lt;=0,1,Exp!$Y$73+1-13)))-(13-Exp!$Y$73+1)*$F24</f>
        <v>0</v>
      </c>
      <c r="V24" s="193">
        <f>Exp!U25</f>
        <v>0</v>
      </c>
      <c r="W24" s="14"/>
    </row>
    <row r="25" spans="1:23" ht="15.6">
      <c r="A25" s="38" t="s">
        <v>213</v>
      </c>
      <c r="B25" s="32" t="str">
        <f>Exp!B26</f>
        <v>Conferences, Conventions, Meetings</v>
      </c>
      <c r="C25" s="34"/>
      <c r="D25" s="35"/>
      <c r="E25" s="30"/>
      <c r="F25" s="30">
        <v>12</v>
      </c>
      <c r="G25" s="5">
        <f>Exp!G26</f>
        <v>0</v>
      </c>
      <c r="H25" s="5">
        <f>Exp!H26</f>
        <v>0</v>
      </c>
      <c r="I25" s="5">
        <f>Exp!I26</f>
        <v>0</v>
      </c>
      <c r="J25" s="5">
        <f>Exp!J26</f>
        <v>0</v>
      </c>
      <c r="K25" s="5">
        <f>Exp!K26</f>
        <v>0</v>
      </c>
      <c r="L25" s="5">
        <f>Exp!L26</f>
        <v>0</v>
      </c>
      <c r="M25" s="5">
        <f>Exp!M26</f>
        <v>0</v>
      </c>
      <c r="N25" s="5">
        <f>Exp!N26</f>
        <v>0</v>
      </c>
      <c r="O25" s="5">
        <f>Exp!O26</f>
        <v>0</v>
      </c>
      <c r="P25" s="5">
        <f>Exp!P26</f>
        <v>0</v>
      </c>
      <c r="Q25" s="5">
        <f>Exp!Q26</f>
        <v>0</v>
      </c>
      <c r="R25" s="5">
        <f>Exp!R26</f>
        <v>0</v>
      </c>
      <c r="S25" s="5">
        <f>Exp!S26</f>
        <v>0</v>
      </c>
      <c r="T25" s="193">
        <f>VLOOKUP(F25,$F$14:$S$35,Exp!$Y$73+1)</f>
        <v>0</v>
      </c>
      <c r="U25" s="193">
        <f>SUM(VLOOKUP($F25,$F$14:$S$35,IF((Exp!$Y$73+1)&lt;=0,1,Exp!$Y$73+1))+VLOOKUP($F25,$F$14:$S$35,IF((Exp!$Y$73+1-1)&lt;=0,1,Exp!$Y$73+1-1))+VLOOKUP($F25,$F$14:$S$35,IF((Exp!$Y$73+1-2)&lt;=0,1,Exp!$Y$73+1-2))+VLOOKUP($F25,$F$14:$S$35,IF((Exp!$Y$73+1-3)&lt;=0,1,Exp!$Y$73+1-3))+VLOOKUP($F25,$F$14:$S$35,IF((Exp!$Y$73+1-4)&lt;=0,1,Exp!$Y$73+1-4))+VLOOKUP($F25,$F$14:$S$35,IF((Exp!$Y$73+1-5)&lt;=0,1,Exp!$Y$73+1-5))+VLOOKUP($F25,$F$14:$S$35,IF((Exp!$Y$73+1-6)&lt;=0,1,Exp!$Y$73+1-6))+VLOOKUP($F25,$F$14:$S$35,IF((Exp!$Y$73+1-7)&lt;=0,1,Exp!$Y$73+1-7))+VLOOKUP($F25,$F$14:$S$35,IF((Exp!$Y$73+1-8)&lt;=0,1,Exp!$Y$73+1-8))+VLOOKUP($F25,$F$14:$S$35,IF((Exp!$Y$73+1-9)&lt;=0,1,Exp!$Y$73+1-9))+VLOOKUP($F25,$F$14:$S$35,IF((Exp!$Y$73+1-10)&lt;=0,1,Exp!$Y$73+1-10))+VLOOKUP($F25,$F$14:$S$35,IF((Exp!$Y$73+1-11)&lt;=0,1,Exp!$Y$73+1-11))+VLOOKUP($F25,$F$14:$S$35,IF((Exp!$Y$73+1-12)&lt;=0,1,Exp!$Y$73+1-12))+VLOOKUP($F25,$F$14:$S$35,IF((Exp!$Y$73+1-13)&lt;=0,1,Exp!$Y$73+1-13)))-(13-Exp!$Y$73+1)*$F25</f>
        <v>0</v>
      </c>
      <c r="V25" s="193">
        <f>Exp!U26</f>
        <v>0</v>
      </c>
      <c r="W25" s="14"/>
    </row>
    <row r="26" spans="1:23" ht="15.6">
      <c r="A26" s="38" t="s">
        <v>214</v>
      </c>
      <c r="B26" s="32" t="str">
        <f>Exp!B27</f>
        <v>Specific Assistance to Individuals</v>
      </c>
      <c r="C26" s="34"/>
      <c r="D26" s="35"/>
      <c r="E26" s="30"/>
      <c r="F26" s="30">
        <v>13</v>
      </c>
      <c r="G26" s="5">
        <f>Exp!G27</f>
        <v>0</v>
      </c>
      <c r="H26" s="5">
        <f>Exp!H27</f>
        <v>0</v>
      </c>
      <c r="I26" s="5">
        <f>Exp!I27</f>
        <v>0</v>
      </c>
      <c r="J26" s="5">
        <f>Exp!J27</f>
        <v>0</v>
      </c>
      <c r="K26" s="5">
        <f>Exp!K27</f>
        <v>0</v>
      </c>
      <c r="L26" s="5">
        <f>Exp!L27</f>
        <v>0</v>
      </c>
      <c r="M26" s="5">
        <f>Exp!M27</f>
        <v>0</v>
      </c>
      <c r="N26" s="5">
        <f>Exp!N27</f>
        <v>0</v>
      </c>
      <c r="O26" s="5">
        <f>Exp!O27</f>
        <v>0</v>
      </c>
      <c r="P26" s="5">
        <f>Exp!P27</f>
        <v>0</v>
      </c>
      <c r="Q26" s="5">
        <f>Exp!Q27</f>
        <v>0</v>
      </c>
      <c r="R26" s="5">
        <f>Exp!R27</f>
        <v>0</v>
      </c>
      <c r="S26" s="5">
        <f>Exp!S27</f>
        <v>0</v>
      </c>
      <c r="T26" s="193">
        <f>VLOOKUP(F26,$F$14:$S$35,Exp!$Y$73+1)</f>
        <v>0</v>
      </c>
      <c r="U26" s="193">
        <f>SUM(VLOOKUP($F26,$F$14:$S$35,IF((Exp!$Y$73+1)&lt;=0,1,Exp!$Y$73+1))+VLOOKUP($F26,$F$14:$S$35,IF((Exp!$Y$73+1-1)&lt;=0,1,Exp!$Y$73+1-1))+VLOOKUP($F26,$F$14:$S$35,IF((Exp!$Y$73+1-2)&lt;=0,1,Exp!$Y$73+1-2))+VLOOKUP($F26,$F$14:$S$35,IF((Exp!$Y$73+1-3)&lt;=0,1,Exp!$Y$73+1-3))+VLOOKUP($F26,$F$14:$S$35,IF((Exp!$Y$73+1-4)&lt;=0,1,Exp!$Y$73+1-4))+VLOOKUP($F26,$F$14:$S$35,IF((Exp!$Y$73+1-5)&lt;=0,1,Exp!$Y$73+1-5))+VLOOKUP($F26,$F$14:$S$35,IF((Exp!$Y$73+1-6)&lt;=0,1,Exp!$Y$73+1-6))+VLOOKUP($F26,$F$14:$S$35,IF((Exp!$Y$73+1-7)&lt;=0,1,Exp!$Y$73+1-7))+VLOOKUP($F26,$F$14:$S$35,IF((Exp!$Y$73+1-8)&lt;=0,1,Exp!$Y$73+1-8))+VLOOKUP($F26,$F$14:$S$35,IF((Exp!$Y$73+1-9)&lt;=0,1,Exp!$Y$73+1-9))+VLOOKUP($F26,$F$14:$S$35,IF((Exp!$Y$73+1-10)&lt;=0,1,Exp!$Y$73+1-10))+VLOOKUP($F26,$F$14:$S$35,IF((Exp!$Y$73+1-11)&lt;=0,1,Exp!$Y$73+1-11))+VLOOKUP($F26,$F$14:$S$35,IF((Exp!$Y$73+1-12)&lt;=0,1,Exp!$Y$73+1-12))+VLOOKUP($F26,$F$14:$S$35,IF((Exp!$Y$73+1-13)&lt;=0,1,Exp!$Y$73+1-13)))-(13-Exp!$Y$73+1)*$F26</f>
        <v>0</v>
      </c>
      <c r="V26" s="193">
        <f>Exp!U27</f>
        <v>0</v>
      </c>
      <c r="W26" s="14"/>
    </row>
    <row r="27" spans="1:23" ht="15.6">
      <c r="A27" s="38" t="s">
        <v>57</v>
      </c>
      <c r="B27" s="32" t="str">
        <f>Exp!B28</f>
        <v>Client Allowance</v>
      </c>
      <c r="C27" s="34"/>
      <c r="D27" s="35"/>
      <c r="E27" s="30"/>
      <c r="F27" s="30">
        <v>14</v>
      </c>
      <c r="G27" s="5">
        <f>Exp!G28</f>
        <v>0</v>
      </c>
      <c r="H27" s="5">
        <f>Exp!H28</f>
        <v>0</v>
      </c>
      <c r="I27" s="5">
        <f>Exp!I28</f>
        <v>0</v>
      </c>
      <c r="J27" s="5">
        <f>Exp!J28</f>
        <v>0</v>
      </c>
      <c r="K27" s="5">
        <f>Exp!K28</f>
        <v>0</v>
      </c>
      <c r="L27" s="5">
        <f>Exp!L28</f>
        <v>0</v>
      </c>
      <c r="M27" s="5">
        <f>Exp!M28</f>
        <v>0</v>
      </c>
      <c r="N27" s="5">
        <f>Exp!N28</f>
        <v>0</v>
      </c>
      <c r="O27" s="5">
        <f>Exp!O28</f>
        <v>0</v>
      </c>
      <c r="P27" s="5">
        <f>Exp!P28</f>
        <v>0</v>
      </c>
      <c r="Q27" s="5">
        <f>Exp!Q28</f>
        <v>0</v>
      </c>
      <c r="R27" s="5">
        <f>Exp!R28</f>
        <v>0</v>
      </c>
      <c r="S27" s="5">
        <f>Exp!S28</f>
        <v>0</v>
      </c>
      <c r="T27" s="193">
        <f>VLOOKUP(F27,$F$14:$S$35,Exp!$Y$73+1)</f>
        <v>0</v>
      </c>
      <c r="U27" s="193">
        <f>SUM(VLOOKUP($F27,$F$14:$S$35,IF((Exp!$Y$73+1)&lt;=0,1,Exp!$Y$73+1))+VLOOKUP($F27,$F$14:$S$35,IF((Exp!$Y$73+1-1)&lt;=0,1,Exp!$Y$73+1-1))+VLOOKUP($F27,$F$14:$S$35,IF((Exp!$Y$73+1-2)&lt;=0,1,Exp!$Y$73+1-2))+VLOOKUP($F27,$F$14:$S$35,IF((Exp!$Y$73+1-3)&lt;=0,1,Exp!$Y$73+1-3))+VLOOKUP($F27,$F$14:$S$35,IF((Exp!$Y$73+1-4)&lt;=0,1,Exp!$Y$73+1-4))+VLOOKUP($F27,$F$14:$S$35,IF((Exp!$Y$73+1-5)&lt;=0,1,Exp!$Y$73+1-5))+VLOOKUP($F27,$F$14:$S$35,IF((Exp!$Y$73+1-6)&lt;=0,1,Exp!$Y$73+1-6))+VLOOKUP($F27,$F$14:$S$35,IF((Exp!$Y$73+1-7)&lt;=0,1,Exp!$Y$73+1-7))+VLOOKUP($F27,$F$14:$S$35,IF((Exp!$Y$73+1-8)&lt;=0,1,Exp!$Y$73+1-8))+VLOOKUP($F27,$F$14:$S$35,IF((Exp!$Y$73+1-9)&lt;=0,1,Exp!$Y$73+1-9))+VLOOKUP($F27,$F$14:$S$35,IF((Exp!$Y$73+1-10)&lt;=0,1,Exp!$Y$73+1-10))+VLOOKUP($F27,$F$14:$S$35,IF((Exp!$Y$73+1-11)&lt;=0,1,Exp!$Y$73+1-11))+VLOOKUP($F27,$F$14:$S$35,IF((Exp!$Y$73+1-12)&lt;=0,1,Exp!$Y$73+1-12))+VLOOKUP($F27,$F$14:$S$35,IF((Exp!$Y$73+1-13)&lt;=0,1,Exp!$Y$73+1-13)))-(13-Exp!$Y$73+1)*$F27</f>
        <v>0</v>
      </c>
      <c r="V27" s="193">
        <f>Exp!U28</f>
        <v>0</v>
      </c>
      <c r="W27" s="14"/>
    </row>
    <row r="28" spans="1:23" ht="15.6">
      <c r="A28" s="38" t="s">
        <v>215</v>
      </c>
      <c r="B28" s="32" t="str">
        <f>Exp!B29</f>
        <v>Membership Dues</v>
      </c>
      <c r="C28" s="34"/>
      <c r="D28" s="35"/>
      <c r="E28" s="30"/>
      <c r="F28" s="30">
        <v>15</v>
      </c>
      <c r="G28" s="5">
        <f>Exp!G29</f>
        <v>0</v>
      </c>
      <c r="H28" s="5">
        <f>Exp!H29</f>
        <v>0</v>
      </c>
      <c r="I28" s="5">
        <f>Exp!I29</f>
        <v>0</v>
      </c>
      <c r="J28" s="5">
        <f>Exp!J29</f>
        <v>0</v>
      </c>
      <c r="K28" s="5">
        <f>Exp!K29</f>
        <v>0</v>
      </c>
      <c r="L28" s="5">
        <f>Exp!L29</f>
        <v>0</v>
      </c>
      <c r="M28" s="5">
        <f>Exp!M29</f>
        <v>0</v>
      </c>
      <c r="N28" s="5">
        <f>Exp!N29</f>
        <v>0</v>
      </c>
      <c r="O28" s="5">
        <f>Exp!O29</f>
        <v>0</v>
      </c>
      <c r="P28" s="5">
        <f>Exp!P29</f>
        <v>0</v>
      </c>
      <c r="Q28" s="5">
        <f>Exp!Q29</f>
        <v>0</v>
      </c>
      <c r="R28" s="5">
        <f>Exp!R29</f>
        <v>0</v>
      </c>
      <c r="S28" s="5">
        <f>Exp!S29</f>
        <v>0</v>
      </c>
      <c r="T28" s="193">
        <f>VLOOKUP(F28,$F$14:$S$35,Exp!$Y$73+1)</f>
        <v>0</v>
      </c>
      <c r="U28" s="193">
        <f>SUM(VLOOKUP($F28,$F$14:$S$35,IF((Exp!$Y$73+1)&lt;=0,1,Exp!$Y$73+1))+VLOOKUP($F28,$F$14:$S$35,IF((Exp!$Y$73+1-1)&lt;=0,1,Exp!$Y$73+1-1))+VLOOKUP($F28,$F$14:$S$35,IF((Exp!$Y$73+1-2)&lt;=0,1,Exp!$Y$73+1-2))+VLOOKUP($F28,$F$14:$S$35,IF((Exp!$Y$73+1-3)&lt;=0,1,Exp!$Y$73+1-3))+VLOOKUP($F28,$F$14:$S$35,IF((Exp!$Y$73+1-4)&lt;=0,1,Exp!$Y$73+1-4))+VLOOKUP($F28,$F$14:$S$35,IF((Exp!$Y$73+1-5)&lt;=0,1,Exp!$Y$73+1-5))+VLOOKUP($F28,$F$14:$S$35,IF((Exp!$Y$73+1-6)&lt;=0,1,Exp!$Y$73+1-6))+VLOOKUP($F28,$F$14:$S$35,IF((Exp!$Y$73+1-7)&lt;=0,1,Exp!$Y$73+1-7))+VLOOKUP($F28,$F$14:$S$35,IF((Exp!$Y$73+1-8)&lt;=0,1,Exp!$Y$73+1-8))+VLOOKUP($F28,$F$14:$S$35,IF((Exp!$Y$73+1-9)&lt;=0,1,Exp!$Y$73+1-9))+VLOOKUP($F28,$F$14:$S$35,IF((Exp!$Y$73+1-10)&lt;=0,1,Exp!$Y$73+1-10))+VLOOKUP($F28,$F$14:$S$35,IF((Exp!$Y$73+1-11)&lt;=0,1,Exp!$Y$73+1-11))+VLOOKUP($F28,$F$14:$S$35,IF((Exp!$Y$73+1-12)&lt;=0,1,Exp!$Y$73+1-12))+VLOOKUP($F28,$F$14:$S$35,IF((Exp!$Y$73+1-13)&lt;=0,1,Exp!$Y$73+1-13)))-(13-Exp!$Y$73+1)*$F28</f>
        <v>0</v>
      </c>
      <c r="V28" s="193">
        <f>Exp!U29</f>
        <v>0</v>
      </c>
      <c r="W28" s="14"/>
    </row>
    <row r="29" spans="1:23" ht="15.6">
      <c r="A29" s="38" t="s">
        <v>216</v>
      </c>
      <c r="B29" s="32" t="str">
        <f>Exp!B30</f>
        <v>Awards &amp; Grants</v>
      </c>
      <c r="C29" s="34"/>
      <c r="D29" s="35"/>
      <c r="E29" s="30"/>
      <c r="F29" s="30">
        <v>16</v>
      </c>
      <c r="G29" s="5">
        <f>Exp!G30</f>
        <v>0</v>
      </c>
      <c r="H29" s="5">
        <f>Exp!H30</f>
        <v>0</v>
      </c>
      <c r="I29" s="5">
        <f>Exp!I30</f>
        <v>0</v>
      </c>
      <c r="J29" s="5">
        <f>Exp!J30</f>
        <v>0</v>
      </c>
      <c r="K29" s="5">
        <f>Exp!K30</f>
        <v>0</v>
      </c>
      <c r="L29" s="5">
        <f>Exp!L30</f>
        <v>0</v>
      </c>
      <c r="M29" s="5">
        <f>Exp!M30</f>
        <v>0</v>
      </c>
      <c r="N29" s="5">
        <f>Exp!N30</f>
        <v>0</v>
      </c>
      <c r="O29" s="5">
        <f>Exp!O30</f>
        <v>0</v>
      </c>
      <c r="P29" s="5">
        <f>Exp!P30</f>
        <v>0</v>
      </c>
      <c r="Q29" s="5">
        <f>Exp!Q30</f>
        <v>0</v>
      </c>
      <c r="R29" s="5">
        <f>Exp!R30</f>
        <v>0</v>
      </c>
      <c r="S29" s="5">
        <f>Exp!S30</f>
        <v>0</v>
      </c>
      <c r="T29" s="193">
        <f>VLOOKUP(F29,$F$14:$S$35,Exp!$Y$73+1)</f>
        <v>0</v>
      </c>
      <c r="U29" s="193">
        <f>SUM(VLOOKUP($F29,$F$14:$S$35,IF((Exp!$Y$73+1)&lt;=0,1,Exp!$Y$73+1))+VLOOKUP($F29,$F$14:$S$35,IF((Exp!$Y$73+1-1)&lt;=0,1,Exp!$Y$73+1-1))+VLOOKUP($F29,$F$14:$S$35,IF((Exp!$Y$73+1-2)&lt;=0,1,Exp!$Y$73+1-2))+VLOOKUP($F29,$F$14:$S$35,IF((Exp!$Y$73+1-3)&lt;=0,1,Exp!$Y$73+1-3))+VLOOKUP($F29,$F$14:$S$35,IF((Exp!$Y$73+1-4)&lt;=0,1,Exp!$Y$73+1-4))+VLOOKUP($F29,$F$14:$S$35,IF((Exp!$Y$73+1-5)&lt;=0,1,Exp!$Y$73+1-5))+VLOOKUP($F29,$F$14:$S$35,IF((Exp!$Y$73+1-6)&lt;=0,1,Exp!$Y$73+1-6))+VLOOKUP($F29,$F$14:$S$35,IF((Exp!$Y$73+1-7)&lt;=0,1,Exp!$Y$73+1-7))+VLOOKUP($F29,$F$14:$S$35,IF((Exp!$Y$73+1-8)&lt;=0,1,Exp!$Y$73+1-8))+VLOOKUP($F29,$F$14:$S$35,IF((Exp!$Y$73+1-9)&lt;=0,1,Exp!$Y$73+1-9))+VLOOKUP($F29,$F$14:$S$35,IF((Exp!$Y$73+1-10)&lt;=0,1,Exp!$Y$73+1-10))+VLOOKUP($F29,$F$14:$S$35,IF((Exp!$Y$73+1-11)&lt;=0,1,Exp!$Y$73+1-11))+VLOOKUP($F29,$F$14:$S$35,IF((Exp!$Y$73+1-12)&lt;=0,1,Exp!$Y$73+1-12))+VLOOKUP($F29,$F$14:$S$35,IF((Exp!$Y$73+1-13)&lt;=0,1,Exp!$Y$73+1-13)))-(13-Exp!$Y$73+1)*$F29</f>
        <v>0</v>
      </c>
      <c r="V29" s="193">
        <f>Exp!U30</f>
        <v>0</v>
      </c>
      <c r="W29" s="14"/>
    </row>
    <row r="30" spans="1:23" ht="15.6">
      <c r="A30" s="38" t="s">
        <v>217</v>
      </c>
      <c r="B30" s="32" t="str">
        <f>Exp!B31</f>
        <v>Allocated Costs</v>
      </c>
      <c r="C30" s="34"/>
      <c r="D30" s="35"/>
      <c r="E30" s="30"/>
      <c r="F30" s="30">
        <v>17</v>
      </c>
      <c r="G30" s="5">
        <f>Exp!G31</f>
        <v>0</v>
      </c>
      <c r="H30" s="5">
        <f>Exp!H31</f>
        <v>0</v>
      </c>
      <c r="I30" s="5">
        <f>Exp!I31</f>
        <v>0</v>
      </c>
      <c r="J30" s="5">
        <f>Exp!J31</f>
        <v>0</v>
      </c>
      <c r="K30" s="5">
        <f>Exp!K31</f>
        <v>0</v>
      </c>
      <c r="L30" s="5">
        <f>Exp!L31</f>
        <v>0</v>
      </c>
      <c r="M30" s="5">
        <f>Exp!M31</f>
        <v>0</v>
      </c>
      <c r="N30" s="5">
        <f>Exp!N31</f>
        <v>0</v>
      </c>
      <c r="O30" s="5">
        <f>Exp!O31</f>
        <v>0</v>
      </c>
      <c r="P30" s="5">
        <f>Exp!P31</f>
        <v>0</v>
      </c>
      <c r="Q30" s="5">
        <f>Exp!Q31</f>
        <v>0</v>
      </c>
      <c r="R30" s="5">
        <f>Exp!R31</f>
        <v>0</v>
      </c>
      <c r="S30" s="5">
        <f>Exp!S31</f>
        <v>0</v>
      </c>
      <c r="T30" s="193">
        <f>VLOOKUP(F30,$F$14:$S$35,Exp!$Y$73+1)</f>
        <v>0</v>
      </c>
      <c r="U30" s="193">
        <f>SUM(VLOOKUP($F30,$F$14:$S$35,IF((Exp!$Y$73+1)&lt;=0,1,Exp!$Y$73+1))+VLOOKUP($F30,$F$14:$S$35,IF((Exp!$Y$73+1-1)&lt;=0,1,Exp!$Y$73+1-1))+VLOOKUP($F30,$F$14:$S$35,IF((Exp!$Y$73+1-2)&lt;=0,1,Exp!$Y$73+1-2))+VLOOKUP($F30,$F$14:$S$35,IF((Exp!$Y$73+1-3)&lt;=0,1,Exp!$Y$73+1-3))+VLOOKUP($F30,$F$14:$S$35,IF((Exp!$Y$73+1-4)&lt;=0,1,Exp!$Y$73+1-4))+VLOOKUP($F30,$F$14:$S$35,IF((Exp!$Y$73+1-5)&lt;=0,1,Exp!$Y$73+1-5))+VLOOKUP($F30,$F$14:$S$35,IF((Exp!$Y$73+1-6)&lt;=0,1,Exp!$Y$73+1-6))+VLOOKUP($F30,$F$14:$S$35,IF((Exp!$Y$73+1-7)&lt;=0,1,Exp!$Y$73+1-7))+VLOOKUP($F30,$F$14:$S$35,IF((Exp!$Y$73+1-8)&lt;=0,1,Exp!$Y$73+1-8))+VLOOKUP($F30,$F$14:$S$35,IF((Exp!$Y$73+1-9)&lt;=0,1,Exp!$Y$73+1-9))+VLOOKUP($F30,$F$14:$S$35,IF((Exp!$Y$73+1-10)&lt;=0,1,Exp!$Y$73+1-10))+VLOOKUP($F30,$F$14:$S$35,IF((Exp!$Y$73+1-11)&lt;=0,1,Exp!$Y$73+1-11))+VLOOKUP($F30,$F$14:$S$35,IF((Exp!$Y$73+1-12)&lt;=0,1,Exp!$Y$73+1-12))+VLOOKUP($F30,$F$14:$S$35,IF((Exp!$Y$73+1-13)&lt;=0,1,Exp!$Y$73+1-13)))-(13-Exp!$Y$73+1)*$F30</f>
        <v>0</v>
      </c>
      <c r="V30" s="193">
        <f>Exp!U31</f>
        <v>0</v>
      </c>
      <c r="W30" s="14"/>
    </row>
    <row r="31" spans="1:23" ht="15.6">
      <c r="A31" s="38" t="s">
        <v>218</v>
      </c>
      <c r="B31" s="32" t="str">
        <f>Exp!B32</f>
        <v>Client Transportation</v>
      </c>
      <c r="C31" s="34"/>
      <c r="D31" s="35"/>
      <c r="E31" s="30"/>
      <c r="F31" s="30">
        <v>18</v>
      </c>
      <c r="G31" s="5">
        <f>Exp!G32</f>
        <v>0</v>
      </c>
      <c r="H31" s="5">
        <f>Exp!H32</f>
        <v>0</v>
      </c>
      <c r="I31" s="5">
        <f>Exp!I32</f>
        <v>0</v>
      </c>
      <c r="J31" s="5">
        <f>Exp!J32</f>
        <v>0</v>
      </c>
      <c r="K31" s="5">
        <f>Exp!K32</f>
        <v>0</v>
      </c>
      <c r="L31" s="5">
        <f>Exp!L32</f>
        <v>0</v>
      </c>
      <c r="M31" s="5">
        <f>Exp!M32</f>
        <v>0</v>
      </c>
      <c r="N31" s="5">
        <f>Exp!N32</f>
        <v>0</v>
      </c>
      <c r="O31" s="5">
        <f>Exp!O32</f>
        <v>0</v>
      </c>
      <c r="P31" s="5">
        <f>Exp!P32</f>
        <v>0</v>
      </c>
      <c r="Q31" s="5">
        <f>Exp!Q32</f>
        <v>0</v>
      </c>
      <c r="R31" s="5">
        <f>Exp!R32</f>
        <v>0</v>
      </c>
      <c r="S31" s="5">
        <f>Exp!S32</f>
        <v>0</v>
      </c>
      <c r="T31" s="193">
        <f>VLOOKUP(F31,$F$14:$S$35,Exp!$Y$73+1)</f>
        <v>0</v>
      </c>
      <c r="U31" s="193">
        <f>SUM(VLOOKUP($F31,$F$14:$S$35,IF((Exp!$Y$73+1)&lt;=0,1,Exp!$Y$73+1))+VLOOKUP($F31,$F$14:$S$35,IF((Exp!$Y$73+1-1)&lt;=0,1,Exp!$Y$73+1-1))+VLOOKUP($F31,$F$14:$S$35,IF((Exp!$Y$73+1-2)&lt;=0,1,Exp!$Y$73+1-2))+VLOOKUP($F31,$F$14:$S$35,IF((Exp!$Y$73+1-3)&lt;=0,1,Exp!$Y$73+1-3))+VLOOKUP($F31,$F$14:$S$35,IF((Exp!$Y$73+1-4)&lt;=0,1,Exp!$Y$73+1-4))+VLOOKUP($F31,$F$14:$S$35,IF((Exp!$Y$73+1-5)&lt;=0,1,Exp!$Y$73+1-5))+VLOOKUP($F31,$F$14:$S$35,IF((Exp!$Y$73+1-6)&lt;=0,1,Exp!$Y$73+1-6))+VLOOKUP($F31,$F$14:$S$35,IF((Exp!$Y$73+1-7)&lt;=0,1,Exp!$Y$73+1-7))+VLOOKUP($F31,$F$14:$S$35,IF((Exp!$Y$73+1-8)&lt;=0,1,Exp!$Y$73+1-8))+VLOOKUP($F31,$F$14:$S$35,IF((Exp!$Y$73+1-9)&lt;=0,1,Exp!$Y$73+1-9))+VLOOKUP($F31,$F$14:$S$35,IF((Exp!$Y$73+1-10)&lt;=0,1,Exp!$Y$73+1-10))+VLOOKUP($F31,$F$14:$S$35,IF((Exp!$Y$73+1-11)&lt;=0,1,Exp!$Y$73+1-11))+VLOOKUP($F31,$F$14:$S$35,IF((Exp!$Y$73+1-12)&lt;=0,1,Exp!$Y$73+1-12))+VLOOKUP($F31,$F$14:$S$35,IF((Exp!$Y$73+1-13)&lt;=0,1,Exp!$Y$73+1-13)))-(13-Exp!$Y$73+1)*$F31</f>
        <v>0</v>
      </c>
      <c r="V31" s="193">
        <f>Exp!U32</f>
        <v>0</v>
      </c>
      <c r="W31" s="14"/>
    </row>
    <row r="32" spans="1:23" ht="15.6">
      <c r="A32" s="38" t="s">
        <v>63</v>
      </c>
      <c r="B32" s="32" t="str">
        <f>Exp!B33</f>
        <v>Miscellaneous</v>
      </c>
      <c r="C32" s="34"/>
      <c r="D32" s="35"/>
      <c r="E32" s="30"/>
      <c r="F32" s="30">
        <v>19</v>
      </c>
      <c r="G32" s="5">
        <f>Exp!G33</f>
        <v>0</v>
      </c>
      <c r="H32" s="5">
        <f>Exp!H33</f>
        <v>0</v>
      </c>
      <c r="I32" s="5">
        <f>Exp!I33</f>
        <v>0</v>
      </c>
      <c r="J32" s="5">
        <f>Exp!J33</f>
        <v>0</v>
      </c>
      <c r="K32" s="5">
        <f>Exp!K33</f>
        <v>0</v>
      </c>
      <c r="L32" s="5">
        <f>Exp!L33</f>
        <v>0</v>
      </c>
      <c r="M32" s="5">
        <f>Exp!M33</f>
        <v>0</v>
      </c>
      <c r="N32" s="5">
        <f>Exp!N33</f>
        <v>0</v>
      </c>
      <c r="O32" s="5">
        <f>Exp!O33</f>
        <v>0</v>
      </c>
      <c r="P32" s="5">
        <f>Exp!P33</f>
        <v>0</v>
      </c>
      <c r="Q32" s="5">
        <f>Exp!Q33</f>
        <v>0</v>
      </c>
      <c r="R32" s="5">
        <f>Exp!R33</f>
        <v>0</v>
      </c>
      <c r="S32" s="5">
        <f>Exp!S33</f>
        <v>0</v>
      </c>
      <c r="T32" s="193">
        <f>VLOOKUP(F32,$F$14:$S$35,Exp!$Y$73+1)</f>
        <v>0</v>
      </c>
      <c r="U32" s="193">
        <f>SUM(VLOOKUP($F32,$F$14:$S$35,IF((Exp!$Y$73+1)&lt;=0,1,Exp!$Y$73+1))+VLOOKUP($F32,$F$14:$S$35,IF((Exp!$Y$73+1-1)&lt;=0,1,Exp!$Y$73+1-1))+VLOOKUP($F32,$F$14:$S$35,IF((Exp!$Y$73+1-2)&lt;=0,1,Exp!$Y$73+1-2))+VLOOKUP($F32,$F$14:$S$35,IF((Exp!$Y$73+1-3)&lt;=0,1,Exp!$Y$73+1-3))+VLOOKUP($F32,$F$14:$S$35,IF((Exp!$Y$73+1-4)&lt;=0,1,Exp!$Y$73+1-4))+VLOOKUP($F32,$F$14:$S$35,IF((Exp!$Y$73+1-5)&lt;=0,1,Exp!$Y$73+1-5))+VLOOKUP($F32,$F$14:$S$35,IF((Exp!$Y$73+1-6)&lt;=0,1,Exp!$Y$73+1-6))+VLOOKUP($F32,$F$14:$S$35,IF((Exp!$Y$73+1-7)&lt;=0,1,Exp!$Y$73+1-7))+VLOOKUP($F32,$F$14:$S$35,IF((Exp!$Y$73+1-8)&lt;=0,1,Exp!$Y$73+1-8))+VLOOKUP($F32,$F$14:$S$35,IF((Exp!$Y$73+1-9)&lt;=0,1,Exp!$Y$73+1-9))+VLOOKUP($F32,$F$14:$S$35,IF((Exp!$Y$73+1-10)&lt;=0,1,Exp!$Y$73+1-10))+VLOOKUP($F32,$F$14:$S$35,IF((Exp!$Y$73+1-11)&lt;=0,1,Exp!$Y$73+1-11))+VLOOKUP($F32,$F$14:$S$35,IF((Exp!$Y$73+1-12)&lt;=0,1,Exp!$Y$73+1-12))+VLOOKUP($F32,$F$14:$S$35,IF((Exp!$Y$73+1-13)&lt;=0,1,Exp!$Y$73+1-13)))-(13-Exp!$Y$73+1)*$F32</f>
        <v>0</v>
      </c>
      <c r="V32" s="193">
        <f>Exp!U33</f>
        <v>0</v>
      </c>
      <c r="W32" s="14"/>
    </row>
    <row r="33" spans="1:23" ht="15.6">
      <c r="A33" s="38" t="s">
        <v>219</v>
      </c>
      <c r="B33" s="32" t="str">
        <f>Exp!B34</f>
        <v>Depreciation/Amortization</v>
      </c>
      <c r="C33" s="34"/>
      <c r="D33" s="35"/>
      <c r="E33" s="30"/>
      <c r="F33" s="30">
        <v>20</v>
      </c>
      <c r="G33" s="5">
        <f>Exp!G34</f>
        <v>0</v>
      </c>
      <c r="H33" s="5">
        <f>Exp!H34</f>
        <v>0</v>
      </c>
      <c r="I33" s="5">
        <f>Exp!I34</f>
        <v>0</v>
      </c>
      <c r="J33" s="5">
        <f>Exp!J34</f>
        <v>0</v>
      </c>
      <c r="K33" s="5">
        <f>Exp!K34</f>
        <v>0</v>
      </c>
      <c r="L33" s="5">
        <f>Exp!L34</f>
        <v>0</v>
      </c>
      <c r="M33" s="5">
        <f>Exp!M34</f>
        <v>0</v>
      </c>
      <c r="N33" s="5">
        <f>Exp!N34</f>
        <v>0</v>
      </c>
      <c r="O33" s="5">
        <f>Exp!O34</f>
        <v>0</v>
      </c>
      <c r="P33" s="5">
        <f>Exp!P34</f>
        <v>0</v>
      </c>
      <c r="Q33" s="5">
        <f>Exp!Q34</f>
        <v>0</v>
      </c>
      <c r="R33" s="5">
        <f>Exp!R34</f>
        <v>0</v>
      </c>
      <c r="S33" s="5">
        <f>Exp!S34</f>
        <v>0</v>
      </c>
      <c r="T33" s="193">
        <f>VLOOKUP(F33,$F$14:$S$35,Exp!$Y$73+1)</f>
        <v>0</v>
      </c>
      <c r="U33" s="193">
        <f>SUM(VLOOKUP($F33,$F$14:$S$35,IF((Exp!$Y$73+1)&lt;=0,1,Exp!$Y$73+1))+VLOOKUP($F33,$F$14:$S$35,IF((Exp!$Y$73+1-1)&lt;=0,1,Exp!$Y$73+1-1))+VLOOKUP($F33,$F$14:$S$35,IF((Exp!$Y$73+1-2)&lt;=0,1,Exp!$Y$73+1-2))+VLOOKUP($F33,$F$14:$S$35,IF((Exp!$Y$73+1-3)&lt;=0,1,Exp!$Y$73+1-3))+VLOOKUP($F33,$F$14:$S$35,IF((Exp!$Y$73+1-4)&lt;=0,1,Exp!$Y$73+1-4))+VLOOKUP($F33,$F$14:$S$35,IF((Exp!$Y$73+1-5)&lt;=0,1,Exp!$Y$73+1-5))+VLOOKUP($F33,$F$14:$S$35,IF((Exp!$Y$73+1-6)&lt;=0,1,Exp!$Y$73+1-6))+VLOOKUP($F33,$F$14:$S$35,IF((Exp!$Y$73+1-7)&lt;=0,1,Exp!$Y$73+1-7))+VLOOKUP($F33,$F$14:$S$35,IF((Exp!$Y$73+1-8)&lt;=0,1,Exp!$Y$73+1-8))+VLOOKUP($F33,$F$14:$S$35,IF((Exp!$Y$73+1-9)&lt;=0,1,Exp!$Y$73+1-9))+VLOOKUP($F33,$F$14:$S$35,IF((Exp!$Y$73+1-10)&lt;=0,1,Exp!$Y$73+1-10))+VLOOKUP($F33,$F$14:$S$35,IF((Exp!$Y$73+1-11)&lt;=0,1,Exp!$Y$73+1-11))+VLOOKUP($F33,$F$14:$S$35,IF((Exp!$Y$73+1-12)&lt;=0,1,Exp!$Y$73+1-12))+VLOOKUP($F33,$F$14:$S$35,IF((Exp!$Y$73+1-13)&lt;=0,1,Exp!$Y$73+1-13)))-(13-Exp!$Y$73+1)*$F33</f>
        <v>0</v>
      </c>
      <c r="V33" s="193">
        <f>Exp!U34</f>
        <v>0</v>
      </c>
      <c r="W33" s="14"/>
    </row>
    <row r="34" spans="1:23" ht="15.6">
      <c r="A34" s="38" t="s">
        <v>66</v>
      </c>
      <c r="B34" s="32" t="str">
        <f>Exp!B35</f>
        <v>Allocations to Agencies</v>
      </c>
      <c r="C34" s="34"/>
      <c r="D34" s="35"/>
      <c r="E34" s="30"/>
      <c r="F34" s="30">
        <v>21</v>
      </c>
      <c r="G34" s="5">
        <f>Exp!G35</f>
        <v>0</v>
      </c>
      <c r="H34" s="5">
        <f>Exp!H35</f>
        <v>0</v>
      </c>
      <c r="I34" s="5">
        <f>Exp!I35</f>
        <v>0</v>
      </c>
      <c r="J34" s="5">
        <f>Exp!J35</f>
        <v>0</v>
      </c>
      <c r="K34" s="5">
        <f>Exp!K35</f>
        <v>0</v>
      </c>
      <c r="L34" s="5">
        <f>Exp!L35</f>
        <v>0</v>
      </c>
      <c r="M34" s="5">
        <f>Exp!M35</f>
        <v>0</v>
      </c>
      <c r="N34" s="5">
        <f>Exp!N35</f>
        <v>0</v>
      </c>
      <c r="O34" s="5">
        <f>Exp!O35</f>
        <v>0</v>
      </c>
      <c r="P34" s="5">
        <f>Exp!P35</f>
        <v>0</v>
      </c>
      <c r="Q34" s="5">
        <f>Exp!Q35</f>
        <v>0</v>
      </c>
      <c r="R34" s="5">
        <f>Exp!R35</f>
        <v>0</v>
      </c>
      <c r="S34" s="5">
        <f>Exp!S35</f>
        <v>0</v>
      </c>
      <c r="T34" s="193">
        <f>VLOOKUP(F34,$F$14:$S$35,Exp!$Y$73+1)</f>
        <v>0</v>
      </c>
      <c r="U34" s="193">
        <f>SUM(VLOOKUP($F34,$F$14:$S$35,IF((Exp!$Y$73+1)&lt;=0,1,Exp!$Y$73+1))+VLOOKUP($F34,$F$14:$S$35,IF((Exp!$Y$73+1-1)&lt;=0,1,Exp!$Y$73+1-1))+VLOOKUP($F34,$F$14:$S$35,IF((Exp!$Y$73+1-2)&lt;=0,1,Exp!$Y$73+1-2))+VLOOKUP($F34,$F$14:$S$35,IF((Exp!$Y$73+1-3)&lt;=0,1,Exp!$Y$73+1-3))+VLOOKUP($F34,$F$14:$S$35,IF((Exp!$Y$73+1-4)&lt;=0,1,Exp!$Y$73+1-4))+VLOOKUP($F34,$F$14:$S$35,IF((Exp!$Y$73+1-5)&lt;=0,1,Exp!$Y$73+1-5))+VLOOKUP($F34,$F$14:$S$35,IF((Exp!$Y$73+1-6)&lt;=0,1,Exp!$Y$73+1-6))+VLOOKUP($F34,$F$14:$S$35,IF((Exp!$Y$73+1-7)&lt;=0,1,Exp!$Y$73+1-7))+VLOOKUP($F34,$F$14:$S$35,IF((Exp!$Y$73+1-8)&lt;=0,1,Exp!$Y$73+1-8))+VLOOKUP($F34,$F$14:$S$35,IF((Exp!$Y$73+1-9)&lt;=0,1,Exp!$Y$73+1-9))+VLOOKUP($F34,$F$14:$S$35,IF((Exp!$Y$73+1-10)&lt;=0,1,Exp!$Y$73+1-10))+VLOOKUP($F34,$F$14:$S$35,IF((Exp!$Y$73+1-11)&lt;=0,1,Exp!$Y$73+1-11))+VLOOKUP($F34,$F$14:$S$35,IF((Exp!$Y$73+1-12)&lt;=0,1,Exp!$Y$73+1-12))+VLOOKUP($F34,$F$14:$S$35,IF((Exp!$Y$73+1-13)&lt;=0,1,Exp!$Y$73+1-13)))-(13-Exp!$Y$73+1)*$F34</f>
        <v>0</v>
      </c>
      <c r="V34" s="193">
        <f>Exp!U35</f>
        <v>0</v>
      </c>
      <c r="W34" s="14"/>
    </row>
    <row r="35" spans="1:23" ht="15.6">
      <c r="A35" s="38" t="s">
        <v>40</v>
      </c>
      <c r="B35" s="32" t="str">
        <f>Exp!B36</f>
        <v>In Kind Match</v>
      </c>
      <c r="C35" s="34"/>
      <c r="D35" s="35"/>
      <c r="E35" s="30"/>
      <c r="F35" s="30">
        <v>22</v>
      </c>
      <c r="G35" s="5">
        <f>Exp!G36</f>
        <v>0</v>
      </c>
      <c r="H35" s="5">
        <f>Exp!H36</f>
        <v>0</v>
      </c>
      <c r="I35" s="5">
        <f>Exp!I36</f>
        <v>0</v>
      </c>
      <c r="J35" s="5">
        <f>Exp!J36</f>
        <v>0</v>
      </c>
      <c r="K35" s="5">
        <f>Exp!K36</f>
        <v>0</v>
      </c>
      <c r="L35" s="5">
        <f>Exp!L36</f>
        <v>0</v>
      </c>
      <c r="M35" s="5">
        <f>Exp!M36</f>
        <v>0</v>
      </c>
      <c r="N35" s="5">
        <f>Exp!N36</f>
        <v>0</v>
      </c>
      <c r="O35" s="5">
        <f>Exp!O36</f>
        <v>0</v>
      </c>
      <c r="P35" s="5">
        <f>Exp!P36</f>
        <v>0</v>
      </c>
      <c r="Q35" s="5">
        <f>Exp!Q36</f>
        <v>0</v>
      </c>
      <c r="R35" s="5">
        <f>Exp!R36</f>
        <v>0</v>
      </c>
      <c r="S35" s="5">
        <f>Exp!S36</f>
        <v>0</v>
      </c>
      <c r="T35" s="193">
        <f>VLOOKUP(F35,$F$14:$S$35,Exp!$Y$73+1)</f>
        <v>0</v>
      </c>
      <c r="U35" s="193">
        <f>SUM(VLOOKUP($F35,$F$14:$S$35,IF((Exp!$Y$73+1)&lt;=0,1,Exp!$Y$73+1))+VLOOKUP($F35,$F$14:$S$35,IF((Exp!$Y$73+1-1)&lt;=0,1,Exp!$Y$73+1-1))+VLOOKUP($F35,$F$14:$S$35,IF((Exp!$Y$73+1-2)&lt;=0,1,Exp!$Y$73+1-2))+VLOOKUP($F35,$F$14:$S$35,IF((Exp!$Y$73+1-3)&lt;=0,1,Exp!$Y$73+1-3))+VLOOKUP($F35,$F$14:$S$35,IF((Exp!$Y$73+1-4)&lt;=0,1,Exp!$Y$73+1-4))+VLOOKUP($F35,$F$14:$S$35,IF((Exp!$Y$73+1-5)&lt;=0,1,Exp!$Y$73+1-5))+VLOOKUP($F35,$F$14:$S$35,IF((Exp!$Y$73+1-6)&lt;=0,1,Exp!$Y$73+1-6))+VLOOKUP($F35,$F$14:$S$35,IF((Exp!$Y$73+1-7)&lt;=0,1,Exp!$Y$73+1-7))+VLOOKUP($F35,$F$14:$S$35,IF((Exp!$Y$73+1-8)&lt;=0,1,Exp!$Y$73+1-8))+VLOOKUP($F35,$F$14:$S$35,IF((Exp!$Y$73+1-9)&lt;=0,1,Exp!$Y$73+1-9))+VLOOKUP($F35,$F$14:$S$35,IF((Exp!$Y$73+1-10)&lt;=0,1,Exp!$Y$73+1-10))+VLOOKUP($F35,$F$14:$S$35,IF((Exp!$Y$73+1-11)&lt;=0,1,Exp!$Y$73+1-11))+VLOOKUP($F35,$F$14:$S$35,IF((Exp!$Y$73+1-12)&lt;=0,1,Exp!$Y$73+1-12))+VLOOKUP($F35,$F$14:$S$35,IF((Exp!$Y$73+1-13)&lt;=0,1,Exp!$Y$73+1-13)))-(13-Exp!$Y$73+1)*$F35</f>
        <v>0</v>
      </c>
      <c r="V35" s="193">
        <f>Exp!U36</f>
        <v>0</v>
      </c>
      <c r="W35" s="14"/>
    </row>
    <row r="36" spans="1:23" ht="15.6">
      <c r="A36" s="39"/>
      <c r="B36" s="32" t="s">
        <v>201</v>
      </c>
      <c r="C36" s="34"/>
      <c r="D36" s="35"/>
      <c r="E36" s="30"/>
      <c r="F36" s="30"/>
      <c r="G36" s="6">
        <f t="shared" ref="G36:V36" si="0">SUM(G14:G35)</f>
        <v>0</v>
      </c>
      <c r="H36" s="6">
        <f t="shared" si="0"/>
        <v>0</v>
      </c>
      <c r="I36" s="6">
        <f t="shared" si="0"/>
        <v>0</v>
      </c>
      <c r="J36" s="6">
        <f t="shared" si="0"/>
        <v>0</v>
      </c>
      <c r="K36" s="6">
        <f t="shared" si="0"/>
        <v>0</v>
      </c>
      <c r="L36" s="6">
        <f t="shared" si="0"/>
        <v>0</v>
      </c>
      <c r="M36" s="6">
        <f t="shared" si="0"/>
        <v>0</v>
      </c>
      <c r="N36" s="6">
        <f t="shared" si="0"/>
        <v>0</v>
      </c>
      <c r="O36" s="6">
        <f t="shared" si="0"/>
        <v>0</v>
      </c>
      <c r="P36" s="6">
        <f t="shared" si="0"/>
        <v>0</v>
      </c>
      <c r="Q36" s="6">
        <f t="shared" si="0"/>
        <v>0</v>
      </c>
      <c r="R36" s="6">
        <f t="shared" si="0"/>
        <v>0</v>
      </c>
      <c r="S36" s="6">
        <f t="shared" si="0"/>
        <v>0</v>
      </c>
      <c r="T36" s="193">
        <f>SUM(T14:T35)</f>
        <v>0</v>
      </c>
      <c r="U36" s="193">
        <f t="shared" si="0"/>
        <v>0</v>
      </c>
      <c r="V36" s="193">
        <f t="shared" si="0"/>
        <v>0</v>
      </c>
      <c r="W36" s="14"/>
    </row>
    <row r="37" spans="1:23" ht="15.6">
      <c r="A37" s="39"/>
      <c r="B37" s="32" t="s">
        <v>101</v>
      </c>
      <c r="C37" s="34"/>
      <c r="D37" s="35">
        <f>Exp!D38</f>
        <v>0</v>
      </c>
      <c r="E37" s="30" t="s">
        <v>102</v>
      </c>
      <c r="F37" s="30"/>
      <c r="G37" s="7">
        <f t="shared" ref="G37:S37" si="1">+$D$37/100*G36</f>
        <v>0</v>
      </c>
      <c r="H37" s="7">
        <f>+$D$37/100*H36</f>
        <v>0</v>
      </c>
      <c r="I37" s="7">
        <f t="shared" si="1"/>
        <v>0</v>
      </c>
      <c r="J37" s="7">
        <f t="shared" si="1"/>
        <v>0</v>
      </c>
      <c r="K37" s="7">
        <f t="shared" si="1"/>
        <v>0</v>
      </c>
      <c r="L37" s="7">
        <f t="shared" si="1"/>
        <v>0</v>
      </c>
      <c r="M37" s="7">
        <f t="shared" si="1"/>
        <v>0</v>
      </c>
      <c r="N37" s="7">
        <f t="shared" si="1"/>
        <v>0</v>
      </c>
      <c r="O37" s="7">
        <f t="shared" si="1"/>
        <v>0</v>
      </c>
      <c r="P37" s="7">
        <f t="shared" si="1"/>
        <v>0</v>
      </c>
      <c r="Q37" s="7">
        <f t="shared" si="1"/>
        <v>0</v>
      </c>
      <c r="R37" s="7">
        <f t="shared" si="1"/>
        <v>0</v>
      </c>
      <c r="S37" s="7">
        <f t="shared" si="1"/>
        <v>0</v>
      </c>
      <c r="T37" s="194">
        <f>+$D$37/100*T36</f>
        <v>0</v>
      </c>
      <c r="U37" s="194">
        <f>+$D$37/100*U36</f>
        <v>0</v>
      </c>
      <c r="V37" s="194">
        <f>+$D$37/100*V36</f>
        <v>0</v>
      </c>
      <c r="W37" s="14"/>
    </row>
    <row r="38" spans="1:23" ht="15.6">
      <c r="A38" s="39"/>
      <c r="B38" s="32"/>
      <c r="C38" s="34"/>
      <c r="D38" s="35"/>
      <c r="E38" s="30"/>
      <c r="F38" s="30"/>
      <c r="G38" s="7"/>
      <c r="H38" s="7"/>
      <c r="I38" s="7"/>
      <c r="J38" s="7"/>
      <c r="K38" s="7"/>
      <c r="L38" s="7"/>
      <c r="M38" s="7"/>
      <c r="N38" s="7"/>
      <c r="O38" s="7"/>
      <c r="P38" s="7"/>
      <c r="Q38" s="7"/>
      <c r="R38" s="7"/>
      <c r="S38" s="7"/>
      <c r="T38" s="194"/>
      <c r="U38" s="194"/>
      <c r="V38" s="194"/>
      <c r="W38" s="14"/>
    </row>
    <row r="39" spans="1:23" ht="15.6">
      <c r="A39" s="39" t="s">
        <v>43</v>
      </c>
      <c r="B39" s="32" t="s">
        <v>200</v>
      </c>
      <c r="C39" s="34"/>
      <c r="D39" s="35"/>
      <c r="E39" s="30"/>
      <c r="F39" s="30"/>
      <c r="G39" s="7">
        <f t="shared" ref="G39:S39" si="2">+G36+G37</f>
        <v>0</v>
      </c>
      <c r="H39" s="7">
        <f>+H36+H37</f>
        <v>0</v>
      </c>
      <c r="I39" s="7">
        <f t="shared" si="2"/>
        <v>0</v>
      </c>
      <c r="J39" s="7">
        <f t="shared" si="2"/>
        <v>0</v>
      </c>
      <c r="K39" s="7">
        <f t="shared" si="2"/>
        <v>0</v>
      </c>
      <c r="L39" s="7">
        <f t="shared" si="2"/>
        <v>0</v>
      </c>
      <c r="M39" s="7">
        <f t="shared" si="2"/>
        <v>0</v>
      </c>
      <c r="N39" s="7">
        <f t="shared" si="2"/>
        <v>0</v>
      </c>
      <c r="O39" s="7">
        <f t="shared" si="2"/>
        <v>0</v>
      </c>
      <c r="P39" s="7">
        <f t="shared" si="2"/>
        <v>0</v>
      </c>
      <c r="Q39" s="7">
        <f t="shared" si="2"/>
        <v>0</v>
      </c>
      <c r="R39" s="7">
        <f t="shared" si="2"/>
        <v>0</v>
      </c>
      <c r="S39" s="7">
        <f t="shared" si="2"/>
        <v>0</v>
      </c>
      <c r="T39" s="194">
        <f>+T36+T37</f>
        <v>0</v>
      </c>
      <c r="U39" s="235">
        <f>+U36+U37</f>
        <v>0</v>
      </c>
      <c r="V39" s="235">
        <f>+V36+V37</f>
        <v>0</v>
      </c>
      <c r="W39" s="14"/>
    </row>
    <row r="40" spans="1:23" ht="15.6">
      <c r="A40" s="39"/>
      <c r="B40" s="40" t="s">
        <v>195</v>
      </c>
      <c r="C40" s="34"/>
      <c r="D40" s="35"/>
      <c r="E40" s="30"/>
      <c r="F40" s="30"/>
      <c r="G40" s="7">
        <f>Exp!G41</f>
        <v>0</v>
      </c>
      <c r="H40" s="7">
        <f>Exp!H41</f>
        <v>0</v>
      </c>
      <c r="I40" s="7">
        <f>Exp!I41</f>
        <v>0</v>
      </c>
      <c r="J40" s="7">
        <f>Exp!J41</f>
        <v>0</v>
      </c>
      <c r="K40" s="7">
        <f>Exp!K41</f>
        <v>0</v>
      </c>
      <c r="L40" s="7">
        <f>Exp!L41</f>
        <v>0</v>
      </c>
      <c r="M40" s="7">
        <f>Exp!M41</f>
        <v>0</v>
      </c>
      <c r="N40" s="7">
        <f>Exp!N41</f>
        <v>0</v>
      </c>
      <c r="O40" s="7">
        <f>Exp!O41</f>
        <v>0</v>
      </c>
      <c r="P40" s="7">
        <f>Exp!P41</f>
        <v>0</v>
      </c>
      <c r="Q40" s="7">
        <f>Exp!Q41</f>
        <v>0</v>
      </c>
      <c r="R40" s="7">
        <f>Exp!R41</f>
        <v>0</v>
      </c>
      <c r="S40" s="7">
        <f>Exp!S41</f>
        <v>0</v>
      </c>
      <c r="T40" s="194">
        <f>+Rev!T54</f>
        <v>0</v>
      </c>
      <c r="U40" s="235">
        <f>+Rev!R54</f>
        <v>0</v>
      </c>
      <c r="V40" s="235">
        <f>+Rev!S54</f>
        <v>0</v>
      </c>
      <c r="W40" s="14"/>
    </row>
    <row r="41" spans="1:23" ht="15.6">
      <c r="A41" s="39"/>
      <c r="B41" s="32" t="s">
        <v>68</v>
      </c>
      <c r="C41" s="34"/>
      <c r="D41" s="35"/>
      <c r="E41" s="30"/>
      <c r="F41" s="30"/>
      <c r="G41" s="7">
        <f t="shared" ref="G41:S41" si="3">+G39-G40</f>
        <v>0</v>
      </c>
      <c r="H41" s="7">
        <f t="shared" si="3"/>
        <v>0</v>
      </c>
      <c r="I41" s="7">
        <f t="shared" si="3"/>
        <v>0</v>
      </c>
      <c r="J41" s="7">
        <f t="shared" si="3"/>
        <v>0</v>
      </c>
      <c r="K41" s="7">
        <f t="shared" si="3"/>
        <v>0</v>
      </c>
      <c r="L41" s="7">
        <f t="shared" si="3"/>
        <v>0</v>
      </c>
      <c r="M41" s="7">
        <f t="shared" si="3"/>
        <v>0</v>
      </c>
      <c r="N41" s="7">
        <f t="shared" si="3"/>
        <v>0</v>
      </c>
      <c r="O41" s="7">
        <f t="shared" si="3"/>
        <v>0</v>
      </c>
      <c r="P41" s="7">
        <f t="shared" si="3"/>
        <v>0</v>
      </c>
      <c r="Q41" s="7">
        <f t="shared" si="3"/>
        <v>0</v>
      </c>
      <c r="R41" s="7">
        <f t="shared" si="3"/>
        <v>0</v>
      </c>
      <c r="S41" s="7">
        <f t="shared" si="3"/>
        <v>0</v>
      </c>
      <c r="T41" s="194">
        <f>+T39-T40</f>
        <v>0</v>
      </c>
      <c r="U41" s="235">
        <f>+U39-U40</f>
        <v>0</v>
      </c>
      <c r="V41" s="235">
        <f>+V39-V40</f>
        <v>0</v>
      </c>
      <c r="W41" s="14"/>
    </row>
    <row r="42" spans="1:23">
      <c r="A42" s="41" t="s">
        <v>40</v>
      </c>
      <c r="B42" s="42" t="s">
        <v>197</v>
      </c>
      <c r="T42" s="143"/>
      <c r="U42" s="143"/>
      <c r="V42" s="143"/>
      <c r="W42" s="14"/>
    </row>
    <row r="43" spans="1:23">
      <c r="A43" s="41" t="s">
        <v>69</v>
      </c>
      <c r="B43" s="42" t="s">
        <v>70</v>
      </c>
      <c r="T43" s="143"/>
      <c r="U43" s="143"/>
      <c r="V43" s="143"/>
      <c r="W43" s="14"/>
    </row>
    <row r="44" spans="1:23" ht="12.75" customHeight="1">
      <c r="A44" s="43" t="s">
        <v>190</v>
      </c>
      <c r="B44" s="42" t="s">
        <v>191</v>
      </c>
      <c r="C44" s="18"/>
      <c r="D44" s="18"/>
      <c r="E44" s="18"/>
      <c r="F44" s="18"/>
      <c r="G44" s="18"/>
      <c r="H44" s="18"/>
      <c r="I44" s="18"/>
      <c r="J44" s="18"/>
      <c r="K44" s="18"/>
      <c r="L44" s="18"/>
      <c r="M44" s="18"/>
      <c r="N44" s="18"/>
      <c r="O44" s="18"/>
      <c r="P44" s="18"/>
      <c r="Q44" s="18"/>
      <c r="R44" s="18"/>
      <c r="S44" s="18"/>
      <c r="T44" s="135"/>
      <c r="U44" s="135"/>
      <c r="V44" s="135"/>
      <c r="W44" s="14"/>
    </row>
    <row r="45" spans="1:23" ht="12" customHeight="1">
      <c r="B45" s="45" t="s">
        <v>79</v>
      </c>
      <c r="G45" s="46" t="s">
        <v>85</v>
      </c>
      <c r="H45" s="45" t="s">
        <v>86</v>
      </c>
      <c r="T45" s="144" t="s">
        <v>194</v>
      </c>
      <c r="U45" s="145" t="s">
        <v>86</v>
      </c>
      <c r="V45" s="143"/>
      <c r="W45" s="14"/>
    </row>
    <row r="46" spans="1:23" ht="37.5" customHeight="1">
      <c r="B46" s="31" t="s">
        <v>80</v>
      </c>
      <c r="C46" s="31" t="s">
        <v>81</v>
      </c>
      <c r="D46" s="31" t="s">
        <v>82</v>
      </c>
      <c r="E46" s="47"/>
      <c r="F46" s="44">
        <v>1</v>
      </c>
      <c r="G46" s="31" t="str">
        <f>Exp!G47</f>
        <v>JANUARY  units</v>
      </c>
      <c r="H46" s="31" t="str">
        <f>Exp!H47</f>
        <v>FEBRUARY  units</v>
      </c>
      <c r="I46" s="31" t="str">
        <f>Exp!I47</f>
        <v>MARCH  units</v>
      </c>
      <c r="J46" s="31" t="str">
        <f>Exp!J47</f>
        <v>APRIL  units</v>
      </c>
      <c r="K46" s="31" t="str">
        <f>Exp!K47</f>
        <v>MAY  units</v>
      </c>
      <c r="L46" s="31" t="str">
        <f>Exp!L47</f>
        <v>JUNE  units</v>
      </c>
      <c r="M46" s="31" t="str">
        <f>Exp!M47</f>
        <v>JULY  units</v>
      </c>
      <c r="N46" s="31" t="str">
        <f>Exp!N47</f>
        <v>AUGUST  units</v>
      </c>
      <c r="O46" s="31" t="str">
        <f>Exp!O47</f>
        <v>SEPTEMBER  units</v>
      </c>
      <c r="P46" s="31" t="str">
        <f>Exp!P47</f>
        <v>OCTOBER  units</v>
      </c>
      <c r="Q46" s="31" t="str">
        <f>Exp!Q47</f>
        <v>NOVEMBER  units</v>
      </c>
      <c r="R46" s="31" t="str">
        <f>Exp!R47</f>
        <v>DECEMBER  units</v>
      </c>
      <c r="S46" s="31" t="str">
        <f>Exp!S47</f>
        <v>FINAL  units</v>
      </c>
      <c r="T46" s="134" t="str">
        <f>VLOOKUP(F46,F46:S46,Exp!$Y$73+1)</f>
        <v>JANUARY  units</v>
      </c>
      <c r="U46" s="134" t="s">
        <v>77</v>
      </c>
      <c r="V46" s="134" t="s">
        <v>76</v>
      </c>
      <c r="W46" s="14"/>
    </row>
    <row r="47" spans="1:23" ht="15.6">
      <c r="B47" s="49">
        <f>Exp!B48</f>
        <v>0</v>
      </c>
      <c r="C47" s="49">
        <f>Exp!C48</f>
        <v>0</v>
      </c>
      <c r="D47" s="6">
        <f>Exp!D48</f>
        <v>0</v>
      </c>
      <c r="E47" s="44"/>
      <c r="F47" s="44">
        <v>1</v>
      </c>
      <c r="G47" s="6">
        <f>Exp!G48</f>
        <v>0</v>
      </c>
      <c r="H47" s="6">
        <f>Exp!H48</f>
        <v>0</v>
      </c>
      <c r="I47" s="6">
        <f>Exp!I48</f>
        <v>0</v>
      </c>
      <c r="J47" s="6">
        <f>Exp!J48</f>
        <v>0</v>
      </c>
      <c r="K47" s="6">
        <f>Exp!K48</f>
        <v>0</v>
      </c>
      <c r="L47" s="6">
        <f>Exp!L48</f>
        <v>0</v>
      </c>
      <c r="M47" s="6">
        <f>Exp!M48</f>
        <v>0</v>
      </c>
      <c r="N47" s="6">
        <f>Exp!N48</f>
        <v>0</v>
      </c>
      <c r="O47" s="6">
        <f>Exp!O48</f>
        <v>0</v>
      </c>
      <c r="P47" s="6">
        <f>Exp!P48</f>
        <v>0</v>
      </c>
      <c r="Q47" s="6">
        <f>Exp!Q48</f>
        <v>0</v>
      </c>
      <c r="R47" s="6">
        <f>Exp!R48</f>
        <v>0</v>
      </c>
      <c r="S47" s="6">
        <f>Exp!S48</f>
        <v>0</v>
      </c>
      <c r="T47" s="125">
        <f>VLOOKUP(F47,F47:S47,Exp!$Y$73+1)</f>
        <v>0</v>
      </c>
      <c r="U47" s="236">
        <f>Exp!T48</f>
        <v>0</v>
      </c>
      <c r="V47" s="236">
        <f>Exp!U48</f>
        <v>0</v>
      </c>
      <c r="W47" s="14"/>
    </row>
    <row r="48" spans="1:23" ht="15" customHeight="1">
      <c r="B48" s="52"/>
      <c r="C48" s="18"/>
      <c r="D48" s="18"/>
      <c r="E48" s="18"/>
      <c r="F48" s="18"/>
      <c r="G48" s="18"/>
      <c r="H48" s="18"/>
      <c r="I48" s="18"/>
      <c r="J48" s="18"/>
      <c r="K48" s="18"/>
      <c r="L48" s="18"/>
      <c r="M48" s="18"/>
      <c r="N48" s="18"/>
      <c r="O48" s="18"/>
      <c r="P48" s="18"/>
      <c r="Q48" s="18"/>
      <c r="R48" s="18"/>
      <c r="S48" s="18"/>
      <c r="T48" s="143"/>
      <c r="U48" s="143"/>
      <c r="V48" s="143"/>
      <c r="W48" s="14"/>
    </row>
    <row r="49" spans="1:27" ht="12" customHeight="1">
      <c r="A49" s="52"/>
      <c r="B49" s="596" t="s">
        <v>99</v>
      </c>
      <c r="C49" s="596"/>
      <c r="D49" s="173">
        <f>Exp!D53</f>
        <v>12</v>
      </c>
      <c r="E49" s="18"/>
      <c r="F49" s="18"/>
      <c r="G49" s="18"/>
      <c r="H49" s="18"/>
      <c r="I49" s="18"/>
      <c r="J49" s="18"/>
      <c r="K49" s="18"/>
      <c r="L49" s="18"/>
      <c r="M49" s="18"/>
      <c r="N49" s="18"/>
      <c r="O49" s="18"/>
      <c r="P49" s="18"/>
      <c r="Q49" s="18"/>
      <c r="R49" s="18"/>
      <c r="S49" s="18"/>
      <c r="T49" s="143"/>
      <c r="U49" s="143"/>
      <c r="V49" s="143"/>
      <c r="W49" s="14"/>
    </row>
    <row r="50" spans="1:27" ht="49.5" customHeight="1">
      <c r="A50" s="53"/>
      <c r="E50" s="18"/>
      <c r="F50" s="44">
        <v>1</v>
      </c>
      <c r="G50" s="31" t="str">
        <f>Exp!G54</f>
        <v>JANUARY  units  Earned $</v>
      </c>
      <c r="H50" s="31" t="str">
        <f>Exp!H54</f>
        <v>FEBRUARY  units  Earned $</v>
      </c>
      <c r="I50" s="31" t="str">
        <f>Exp!I54</f>
        <v>MARCH  units  Earned $</v>
      </c>
      <c r="J50" s="31" t="str">
        <f>Exp!J54</f>
        <v>APRIL  units  Earned $</v>
      </c>
      <c r="K50" s="31" t="str">
        <f>Exp!K54</f>
        <v>MAY  units  Earned $</v>
      </c>
      <c r="L50" s="31" t="str">
        <f>Exp!L54</f>
        <v>JUNE  units  Earned $</v>
      </c>
      <c r="M50" s="31" t="str">
        <f>Exp!M54</f>
        <v>JULY  units  Earned $</v>
      </c>
      <c r="N50" s="31" t="str">
        <f>Exp!N54</f>
        <v>AUGUST  units  Earned $</v>
      </c>
      <c r="O50" s="31" t="str">
        <f>Exp!O54</f>
        <v>SEPTEMBER  units  Earned $</v>
      </c>
      <c r="P50" s="31" t="str">
        <f>Exp!P54</f>
        <v>OCTOBER  units  Earned $</v>
      </c>
      <c r="Q50" s="31" t="str">
        <f>Exp!Q54</f>
        <v>NOVEMBER  units  Earned $</v>
      </c>
      <c r="R50" s="31" t="str">
        <f>Exp!R54</f>
        <v>DECEMBER  units  Earned $</v>
      </c>
      <c r="S50" s="31" t="s">
        <v>112</v>
      </c>
      <c r="T50" s="134" t="s">
        <v>83</v>
      </c>
      <c r="U50" s="134" t="s">
        <v>223</v>
      </c>
      <c r="V50" s="146" t="s">
        <v>198</v>
      </c>
      <c r="W50" s="14"/>
    </row>
    <row r="51" spans="1:27" ht="15.6">
      <c r="A51" s="53"/>
      <c r="E51" s="18"/>
      <c r="F51" s="44">
        <v>1</v>
      </c>
      <c r="G51" s="49">
        <f>Exp!G55</f>
        <v>0</v>
      </c>
      <c r="H51" s="49">
        <f>Exp!H55</f>
        <v>0</v>
      </c>
      <c r="I51" s="49">
        <f>Exp!I55</f>
        <v>0</v>
      </c>
      <c r="J51" s="49">
        <f>Exp!J55</f>
        <v>0</v>
      </c>
      <c r="K51" s="49">
        <f>Exp!K55</f>
        <v>0</v>
      </c>
      <c r="L51" s="49">
        <f>Exp!L55</f>
        <v>0</v>
      </c>
      <c r="M51" s="49">
        <f>Exp!M55</f>
        <v>0</v>
      </c>
      <c r="N51" s="49">
        <f>Exp!N55</f>
        <v>0</v>
      </c>
      <c r="O51" s="49">
        <f>Exp!O55</f>
        <v>0</v>
      </c>
      <c r="P51" s="49">
        <f>Exp!P55</f>
        <v>0</v>
      </c>
      <c r="Q51" s="49">
        <f>Exp!Q55</f>
        <v>0</v>
      </c>
      <c r="R51" s="49">
        <f>Exp!R55</f>
        <v>0</v>
      </c>
      <c r="S51" s="49">
        <f>Exp!S55</f>
        <v>0</v>
      </c>
      <c r="T51" s="125">
        <f>VLOOKUP(F51,F51:S51,Exp!$Y$73+1)</f>
        <v>0</v>
      </c>
      <c r="U51" s="125">
        <f>Exp!T55</f>
        <v>0</v>
      </c>
      <c r="V51" s="127">
        <f>Exp!U55</f>
        <v>0</v>
      </c>
      <c r="W51" s="14"/>
    </row>
    <row r="52" spans="1:27" ht="3" customHeight="1">
      <c r="A52" s="41"/>
      <c r="T52" s="143"/>
      <c r="U52" s="143"/>
      <c r="V52" s="143"/>
      <c r="W52" s="14"/>
    </row>
    <row r="53" spans="1:27" ht="16.5" customHeight="1" thickBot="1">
      <c r="A53" s="118" t="s">
        <v>199</v>
      </c>
      <c r="B53" s="119"/>
      <c r="C53" s="119"/>
      <c r="D53" s="119"/>
      <c r="E53" s="119"/>
      <c r="F53" s="119"/>
      <c r="G53" s="119"/>
      <c r="H53" s="57"/>
      <c r="I53" s="57"/>
      <c r="J53" s="57"/>
      <c r="K53" s="57"/>
      <c r="L53" s="57"/>
      <c r="M53" s="57"/>
      <c r="N53" s="57"/>
      <c r="O53" s="57"/>
      <c r="P53" s="57"/>
      <c r="R53" s="57"/>
      <c r="S53" s="57"/>
      <c r="T53" s="637" t="str">
        <f>IF(T41+B47+T51=0," ",IF(T41=V53,"Current Month Expenses",IF(B47=V53,"Current Month Contract",IF(T51=V53,"Current Month Units Earned"))))</f>
        <v xml:space="preserve"> </v>
      </c>
      <c r="U53" s="638"/>
      <c r="V53" s="130" t="str">
        <f>IF(T41=0," ",IF(D47=0,"PLEASE FILL IN CONTRACT AMOUNT",IF(V51&gt;0,MIN(T41,B47,T51),MIN(T41,B47))))</f>
        <v xml:space="preserve"> </v>
      </c>
    </row>
    <row r="54" spans="1:27" ht="13.8" thickBot="1">
      <c r="A54" s="59" t="str">
        <f>Exp!A59</f>
        <v>Email to:dhhsaccounting@milwaukeecountywi.gov</v>
      </c>
      <c r="T54" s="210">
        <f>Exp!T59</f>
        <v>0</v>
      </c>
      <c r="U54" s="147">
        <f>IF((V51*U47-Exp!T51-U51)=0,0,ERR)</f>
        <v>0</v>
      </c>
      <c r="V54" s="148">
        <f>IF(OR(V53&lt;=0,V53=" "),0,V53-Exp!R58)</f>
        <v>0</v>
      </c>
      <c r="W54" s="14"/>
    </row>
    <row r="55" spans="1:27" hidden="1">
      <c r="W55" s="14"/>
      <c r="Y55" s="14" t="s">
        <v>224</v>
      </c>
      <c r="Z55" s="14">
        <v>1</v>
      </c>
      <c r="AA55" s="14" t="s">
        <v>224</v>
      </c>
    </row>
    <row r="56" spans="1:27" ht="15.6" hidden="1">
      <c r="A56" s="41"/>
      <c r="W56" s="14"/>
      <c r="Y56" s="60" t="s">
        <v>87</v>
      </c>
      <c r="Z56" s="61">
        <v>2</v>
      </c>
      <c r="AA56" s="62" t="s">
        <v>87</v>
      </c>
    </row>
    <row r="57" spans="1:27" ht="15.6" hidden="1">
      <c r="A57" s="41"/>
      <c r="W57" s="14"/>
      <c r="Y57" s="60" t="s">
        <v>88</v>
      </c>
      <c r="Z57" s="61">
        <v>3</v>
      </c>
      <c r="AA57" s="62" t="s">
        <v>88</v>
      </c>
    </row>
    <row r="58" spans="1:27" ht="15.6" hidden="1">
      <c r="A58" s="41"/>
      <c r="W58" s="14"/>
      <c r="Y58" s="60" t="s">
        <v>89</v>
      </c>
      <c r="Z58" s="61">
        <v>4</v>
      </c>
      <c r="AA58" s="62" t="s">
        <v>89</v>
      </c>
    </row>
    <row r="59" spans="1:27" ht="15.6" hidden="1">
      <c r="A59" s="41"/>
      <c r="W59" s="14"/>
      <c r="Y59" s="60" t="s">
        <v>90</v>
      </c>
      <c r="Z59" s="61">
        <v>5</v>
      </c>
      <c r="AA59" s="62" t="s">
        <v>90</v>
      </c>
    </row>
    <row r="60" spans="1:27" ht="15.6" hidden="1">
      <c r="A60" s="41"/>
      <c r="W60" s="14"/>
      <c r="Y60" s="60" t="s">
        <v>91</v>
      </c>
      <c r="Z60" s="61">
        <v>6</v>
      </c>
      <c r="AA60" s="62" t="s">
        <v>91</v>
      </c>
    </row>
    <row r="61" spans="1:27" ht="15.6" hidden="1">
      <c r="A61" s="41"/>
      <c r="W61" s="14"/>
      <c r="Y61" s="60" t="s">
        <v>92</v>
      </c>
      <c r="Z61" s="61">
        <v>7</v>
      </c>
      <c r="AA61" s="62" t="s">
        <v>92</v>
      </c>
    </row>
    <row r="62" spans="1:27" ht="15.6" hidden="1">
      <c r="A62" s="41"/>
      <c r="W62" s="14"/>
      <c r="Y62" s="60" t="s">
        <v>93</v>
      </c>
      <c r="Z62" s="61">
        <v>8</v>
      </c>
      <c r="AA62" s="62" t="s">
        <v>93</v>
      </c>
    </row>
    <row r="63" spans="1:27" ht="15.6" hidden="1">
      <c r="A63" s="41"/>
      <c r="W63" s="14"/>
      <c r="Y63" s="60" t="s">
        <v>94</v>
      </c>
      <c r="Z63" s="61">
        <v>9</v>
      </c>
      <c r="AA63" s="62" t="s">
        <v>94</v>
      </c>
    </row>
    <row r="64" spans="1:27" ht="15.6" hidden="1">
      <c r="A64" s="41"/>
      <c r="W64" s="14"/>
      <c r="Y64" s="60" t="s">
        <v>95</v>
      </c>
      <c r="Z64" s="61">
        <v>10</v>
      </c>
      <c r="AA64" s="62" t="s">
        <v>95</v>
      </c>
    </row>
    <row r="65" spans="1:27" ht="15.6" hidden="1">
      <c r="A65" s="41"/>
      <c r="W65" s="14"/>
      <c r="Y65" s="60" t="s">
        <v>96</v>
      </c>
      <c r="Z65" s="61">
        <v>11</v>
      </c>
      <c r="AA65" s="62" t="s">
        <v>96</v>
      </c>
    </row>
    <row r="66" spans="1:27" ht="15.6" hidden="1">
      <c r="A66" s="41"/>
      <c r="W66" s="14"/>
      <c r="Y66" s="60" t="s">
        <v>97</v>
      </c>
      <c r="Z66" s="61">
        <v>12</v>
      </c>
      <c r="AA66" s="62" t="s">
        <v>97</v>
      </c>
    </row>
    <row r="67" spans="1:27" ht="15.6" hidden="1">
      <c r="A67" s="41"/>
      <c r="W67" s="14"/>
      <c r="Y67" s="63" t="s">
        <v>98</v>
      </c>
      <c r="Z67" s="64">
        <v>13</v>
      </c>
      <c r="AA67" s="65" t="s">
        <v>98</v>
      </c>
    </row>
    <row r="68" spans="1:27" hidden="1">
      <c r="A68" s="41"/>
      <c r="W68" s="14"/>
      <c r="Z68" s="66">
        <v>1</v>
      </c>
    </row>
    <row r="69" spans="1:27" hidden="1">
      <c r="A69" s="41"/>
      <c r="W69" s="14"/>
    </row>
    <row r="70" spans="1:27" hidden="1">
      <c r="A70" s="41"/>
      <c r="W70" s="14"/>
    </row>
    <row r="71" spans="1:27" hidden="1">
      <c r="A71" s="41"/>
      <c r="W71" s="14"/>
    </row>
    <row r="72" spans="1:27" hidden="1">
      <c r="A72" s="41"/>
      <c r="W72" s="14"/>
    </row>
    <row r="73" spans="1:27" hidden="1">
      <c r="A73" s="41"/>
      <c r="W73" s="14"/>
    </row>
    <row r="74" spans="1:27" hidden="1">
      <c r="A74" s="41"/>
      <c r="W74" s="14"/>
    </row>
    <row r="75" spans="1:27" hidden="1">
      <c r="A75" s="41"/>
      <c r="W75" s="14"/>
    </row>
    <row r="76" spans="1:27" hidden="1">
      <c r="A76" s="41"/>
      <c r="W76" s="14"/>
    </row>
    <row r="77" spans="1:27" hidden="1">
      <c r="A77" s="41"/>
      <c r="W77" s="14"/>
    </row>
    <row r="78" spans="1:27" hidden="1">
      <c r="A78" s="41"/>
      <c r="W78" s="14"/>
    </row>
    <row r="79" spans="1:27" hidden="1">
      <c r="A79" s="41"/>
      <c r="W79" s="14"/>
    </row>
    <row r="80" spans="1:27" hidden="1">
      <c r="A80" s="41"/>
      <c r="W80" s="14"/>
    </row>
    <row r="81" spans="1:23" hidden="1">
      <c r="A81" s="41"/>
      <c r="W81" s="14"/>
    </row>
    <row r="82" spans="1:23" hidden="1">
      <c r="A82" s="41"/>
      <c r="W82" s="14"/>
    </row>
    <row r="83" spans="1:23" hidden="1">
      <c r="A83" s="41"/>
      <c r="W83" s="14"/>
    </row>
    <row r="84" spans="1:23" hidden="1">
      <c r="A84" s="41"/>
      <c r="W84" s="14"/>
    </row>
    <row r="85" spans="1:23" hidden="1">
      <c r="A85" s="41"/>
      <c r="W85" s="14"/>
    </row>
    <row r="86" spans="1:23" hidden="1">
      <c r="A86" s="41"/>
      <c r="W86" s="14"/>
    </row>
    <row r="87" spans="1:23" hidden="1">
      <c r="A87" s="41"/>
      <c r="W87" s="14"/>
    </row>
    <row r="88" spans="1:23" hidden="1">
      <c r="A88" s="41"/>
      <c r="W88" s="14"/>
    </row>
    <row r="89" spans="1:23" hidden="1">
      <c r="A89" s="41"/>
      <c r="W89" s="14"/>
    </row>
    <row r="90" spans="1:23" hidden="1">
      <c r="A90" s="41"/>
      <c r="W90" s="14"/>
    </row>
    <row r="91" spans="1:23" hidden="1">
      <c r="A91" s="41"/>
      <c r="W91" s="14"/>
    </row>
    <row r="92" spans="1:23" hidden="1">
      <c r="A92" s="41"/>
      <c r="W92" s="14"/>
    </row>
    <row r="93" spans="1:23" hidden="1">
      <c r="A93" s="41"/>
      <c r="W93" s="14"/>
    </row>
    <row r="94" spans="1:23" hidden="1">
      <c r="A94" s="41"/>
      <c r="W94" s="14"/>
    </row>
    <row r="95" spans="1:23" hidden="1">
      <c r="A95" s="41"/>
      <c r="W95" s="14"/>
    </row>
    <row r="96" spans="1:23" hidden="1">
      <c r="A96" s="41"/>
      <c r="W96" s="14"/>
    </row>
    <row r="97" spans="1:23" hidden="1">
      <c r="A97" s="41"/>
      <c r="W97" s="14"/>
    </row>
    <row r="98" spans="1:23" hidden="1">
      <c r="A98" s="41"/>
      <c r="W98" s="14"/>
    </row>
    <row r="99" spans="1:23" hidden="1">
      <c r="A99" s="41"/>
      <c r="W99" s="14"/>
    </row>
    <row r="100" spans="1:23" hidden="1">
      <c r="A100" s="41"/>
      <c r="W100" s="14"/>
    </row>
    <row r="101" spans="1:23" hidden="1">
      <c r="A101" s="41"/>
      <c r="W101" s="14"/>
    </row>
    <row r="102" spans="1:23" hidden="1">
      <c r="A102" s="41"/>
      <c r="W102" s="14"/>
    </row>
    <row r="103" spans="1:23" hidden="1">
      <c r="A103" s="41"/>
      <c r="W103" s="14"/>
    </row>
    <row r="104" spans="1:23" hidden="1">
      <c r="A104" s="41"/>
      <c r="W104" s="14"/>
    </row>
    <row r="105" spans="1:23" hidden="1">
      <c r="A105" s="41"/>
      <c r="W105" s="14"/>
    </row>
    <row r="106" spans="1:23" hidden="1">
      <c r="A106" s="41"/>
      <c r="W106" s="14"/>
    </row>
    <row r="107" spans="1:23" hidden="1">
      <c r="A107" s="41"/>
      <c r="W107" s="14"/>
    </row>
    <row r="108" spans="1:23" hidden="1">
      <c r="A108" s="41"/>
      <c r="W108" s="14"/>
    </row>
    <row r="109" spans="1:23" hidden="1">
      <c r="A109" s="41"/>
      <c r="W109" s="14"/>
    </row>
    <row r="110" spans="1:23" hidden="1">
      <c r="A110" s="41"/>
      <c r="W110" s="14"/>
    </row>
    <row r="111" spans="1:23" hidden="1">
      <c r="A111" s="41"/>
      <c r="W111" s="14"/>
    </row>
    <row r="112" spans="1:23" hidden="1">
      <c r="A112" s="41"/>
      <c r="W112" s="14"/>
    </row>
    <row r="113" spans="1:23" hidden="1">
      <c r="A113" s="41"/>
      <c r="W113" s="14"/>
    </row>
    <row r="114" spans="1:23" hidden="1">
      <c r="A114" s="41"/>
      <c r="W114" s="14"/>
    </row>
    <row r="115" spans="1:23" hidden="1">
      <c r="A115" s="41"/>
      <c r="W115" s="14"/>
    </row>
    <row r="116" spans="1:23" hidden="1">
      <c r="A116" s="41"/>
      <c r="W116" s="14"/>
    </row>
    <row r="117" spans="1:23" hidden="1">
      <c r="A117" s="41"/>
      <c r="W117" s="14"/>
    </row>
    <row r="118" spans="1:23" hidden="1">
      <c r="A118" s="41"/>
      <c r="W118" s="14"/>
    </row>
    <row r="119" spans="1:23" hidden="1">
      <c r="A119" s="41"/>
      <c r="W119" s="14"/>
    </row>
    <row r="120" spans="1:23" hidden="1">
      <c r="A120" s="41"/>
      <c r="W120" s="14"/>
    </row>
    <row r="121" spans="1:23" hidden="1">
      <c r="A121" s="41"/>
      <c r="W121" s="14"/>
    </row>
    <row r="122" spans="1:23" hidden="1">
      <c r="A122" s="41"/>
      <c r="W122" s="14"/>
    </row>
    <row r="123" spans="1:23" hidden="1">
      <c r="A123" s="41"/>
      <c r="W123" s="14"/>
    </row>
    <row r="124" spans="1:23" hidden="1">
      <c r="A124" s="41"/>
      <c r="W124" s="14"/>
    </row>
    <row r="125" spans="1:23" hidden="1">
      <c r="A125" s="41"/>
      <c r="W125" s="14"/>
    </row>
    <row r="126" spans="1:23" hidden="1">
      <c r="A126" s="41"/>
      <c r="W126" s="14"/>
    </row>
    <row r="127" spans="1:23" hidden="1">
      <c r="A127" s="41"/>
      <c r="W127" s="14"/>
    </row>
    <row r="128" spans="1:23" hidden="1">
      <c r="A128" s="41"/>
      <c r="W128" s="14"/>
    </row>
    <row r="129" spans="1:23" hidden="1">
      <c r="A129" s="41"/>
      <c r="W129" s="14"/>
    </row>
    <row r="130" spans="1:23" hidden="1">
      <c r="A130" s="41"/>
      <c r="W130" s="14"/>
    </row>
    <row r="131" spans="1:23" hidden="1">
      <c r="A131" s="41"/>
      <c r="W131" s="14"/>
    </row>
    <row r="132" spans="1:23" hidden="1">
      <c r="A132" s="41"/>
      <c r="W132" s="14"/>
    </row>
    <row r="133" spans="1:23" hidden="1">
      <c r="A133" s="41"/>
      <c r="W133" s="14"/>
    </row>
    <row r="134" spans="1:23" hidden="1">
      <c r="A134" s="41"/>
      <c r="W134" s="14"/>
    </row>
    <row r="135" spans="1:23" hidden="1">
      <c r="A135" s="41"/>
      <c r="W135" s="14"/>
    </row>
    <row r="136" spans="1:23" hidden="1">
      <c r="A136" s="41"/>
      <c r="W136" s="14"/>
    </row>
    <row r="137" spans="1:23" hidden="1">
      <c r="A137" s="41"/>
      <c r="W137" s="14"/>
    </row>
    <row r="138" spans="1:23" hidden="1">
      <c r="A138" s="41"/>
      <c r="W138" s="14"/>
    </row>
    <row r="139" spans="1:23" hidden="1">
      <c r="A139" s="41"/>
      <c r="W139" s="14"/>
    </row>
    <row r="140" spans="1:23" hidden="1">
      <c r="A140" s="41"/>
      <c r="W140" s="14"/>
    </row>
    <row r="141" spans="1:23" hidden="1">
      <c r="A141" s="41"/>
      <c r="W141" s="14"/>
    </row>
    <row r="142" spans="1:23" hidden="1">
      <c r="A142" s="41"/>
      <c r="W142" s="14"/>
    </row>
    <row r="143" spans="1:23" hidden="1">
      <c r="A143" s="41"/>
      <c r="W143" s="14"/>
    </row>
    <row r="144" spans="1:23" hidden="1">
      <c r="A144" s="41"/>
      <c r="W144" s="14"/>
    </row>
    <row r="145" spans="1:23" hidden="1">
      <c r="A145" s="41"/>
      <c r="W145" s="14"/>
    </row>
    <row r="146" spans="1:23" hidden="1">
      <c r="A146" s="41"/>
      <c r="W146" s="14"/>
    </row>
    <row r="147" spans="1:23" hidden="1">
      <c r="A147" s="41"/>
      <c r="W147" s="14"/>
    </row>
    <row r="148" spans="1:23" hidden="1">
      <c r="A148" s="41"/>
      <c r="W148" s="14"/>
    </row>
    <row r="149" spans="1:23" hidden="1">
      <c r="A149" s="41"/>
      <c r="W149" s="14"/>
    </row>
    <row r="150" spans="1:23" hidden="1">
      <c r="A150" s="41"/>
      <c r="W150" s="14"/>
    </row>
    <row r="151" spans="1:23" hidden="1">
      <c r="A151" s="41"/>
      <c r="W151" s="14"/>
    </row>
    <row r="152" spans="1:23" hidden="1">
      <c r="A152" s="41"/>
      <c r="W152" s="14"/>
    </row>
    <row r="153" spans="1:23" hidden="1">
      <c r="A153" s="41"/>
      <c r="W153" s="14"/>
    </row>
    <row r="154" spans="1:23" hidden="1">
      <c r="A154" s="41"/>
      <c r="W154" s="14"/>
    </row>
    <row r="155" spans="1:23" hidden="1">
      <c r="A155" s="41"/>
      <c r="W155" s="14"/>
    </row>
    <row r="156" spans="1:23" hidden="1">
      <c r="A156" s="41"/>
      <c r="W156" s="14"/>
    </row>
    <row r="157" spans="1:23" hidden="1">
      <c r="A157" s="41"/>
      <c r="W157" s="14"/>
    </row>
    <row r="158" spans="1:23" hidden="1">
      <c r="A158" s="41"/>
      <c r="W158" s="14"/>
    </row>
    <row r="159" spans="1:23" hidden="1">
      <c r="A159" s="41"/>
      <c r="W159" s="14"/>
    </row>
    <row r="160" spans="1:23" hidden="1">
      <c r="A160" s="41"/>
      <c r="W160" s="14"/>
    </row>
    <row r="161" spans="1:23" hidden="1">
      <c r="A161" s="41"/>
      <c r="W161" s="14"/>
    </row>
    <row r="162" spans="1:23" hidden="1">
      <c r="A162" s="41"/>
      <c r="W162" s="14"/>
    </row>
    <row r="163" spans="1:23" hidden="1">
      <c r="A163" s="41"/>
      <c r="W163" s="14"/>
    </row>
    <row r="164" spans="1:23" hidden="1">
      <c r="A164" s="41"/>
      <c r="W164" s="14"/>
    </row>
    <row r="165" spans="1:23" hidden="1">
      <c r="A165" s="41"/>
      <c r="W165" s="14"/>
    </row>
    <row r="166" spans="1:23" hidden="1">
      <c r="A166" s="41"/>
      <c r="W166" s="14"/>
    </row>
    <row r="167" spans="1:23" hidden="1">
      <c r="A167" s="41"/>
      <c r="W167" s="14"/>
    </row>
    <row r="168" spans="1:23" hidden="1">
      <c r="A168" s="41"/>
      <c r="W168" s="14"/>
    </row>
    <row r="169" spans="1:23" hidden="1">
      <c r="A169" s="41"/>
      <c r="W169" s="14"/>
    </row>
    <row r="170" spans="1:23" hidden="1">
      <c r="A170" s="41"/>
      <c r="W170" s="14"/>
    </row>
    <row r="171" spans="1:23" hidden="1">
      <c r="A171" s="41"/>
      <c r="W171" s="14"/>
    </row>
    <row r="172" spans="1:23" hidden="1">
      <c r="A172" s="41"/>
      <c r="W172" s="14"/>
    </row>
    <row r="173" spans="1:23" hidden="1">
      <c r="A173" s="41"/>
      <c r="W173" s="14"/>
    </row>
    <row r="174" spans="1:23" hidden="1">
      <c r="A174" s="41"/>
      <c r="W174" s="14"/>
    </row>
    <row r="175" spans="1:23" hidden="1">
      <c r="A175" s="41"/>
      <c r="W175" s="14"/>
    </row>
    <row r="176" spans="1:23" hidden="1">
      <c r="A176" s="41"/>
      <c r="W176" s="14"/>
    </row>
    <row r="177" spans="1:23" hidden="1">
      <c r="A177" s="41"/>
      <c r="W177" s="14"/>
    </row>
    <row r="178" spans="1:23" hidden="1">
      <c r="A178" s="41"/>
      <c r="W178" s="14"/>
    </row>
    <row r="179" spans="1:23">
      <c r="A179" s="41"/>
      <c r="W179" s="14"/>
    </row>
    <row r="180" spans="1:23">
      <c r="A180" s="41"/>
      <c r="W180" s="14"/>
    </row>
    <row r="181" spans="1:23">
      <c r="A181" s="41"/>
      <c r="W181" s="14"/>
    </row>
    <row r="182" spans="1:23">
      <c r="A182" s="41"/>
      <c r="W182" s="14"/>
    </row>
    <row r="183" spans="1:23">
      <c r="A183" s="41"/>
      <c r="W183" s="14"/>
    </row>
    <row r="184" spans="1:23">
      <c r="A184" s="41"/>
      <c r="W184" s="14"/>
    </row>
    <row r="185" spans="1:23">
      <c r="A185" s="41"/>
      <c r="W185" s="14"/>
    </row>
    <row r="186" spans="1:23">
      <c r="A186" s="41"/>
      <c r="W186" s="14"/>
    </row>
    <row r="187" spans="1:23">
      <c r="A187" s="41"/>
      <c r="W187" s="14"/>
    </row>
    <row r="188" spans="1:23">
      <c r="A188" s="41"/>
      <c r="W188" s="14"/>
    </row>
    <row r="189" spans="1:23">
      <c r="A189" s="41"/>
      <c r="W189" s="14"/>
    </row>
    <row r="190" spans="1:23">
      <c r="A190" s="41"/>
      <c r="W190" s="14"/>
    </row>
    <row r="191" spans="1:23">
      <c r="A191" s="41"/>
      <c r="W191" s="14"/>
    </row>
    <row r="192" spans="1:23">
      <c r="A192" s="41"/>
      <c r="W192" s="14"/>
    </row>
    <row r="193" spans="1:23">
      <c r="A193" s="41"/>
      <c r="W193" s="14"/>
    </row>
    <row r="194" spans="1:23">
      <c r="A194" s="41"/>
      <c r="W194" s="14"/>
    </row>
    <row r="195" spans="1:23">
      <c r="A195" s="41"/>
      <c r="W195" s="14"/>
    </row>
    <row r="196" spans="1:23">
      <c r="A196" s="41"/>
      <c r="W196" s="14"/>
    </row>
    <row r="197" spans="1:23">
      <c r="A197" s="41"/>
      <c r="W197" s="14"/>
    </row>
    <row r="198" spans="1:23">
      <c r="A198" s="41"/>
      <c r="W198" s="14"/>
    </row>
    <row r="199" spans="1:23">
      <c r="A199" s="41"/>
      <c r="W199" s="14"/>
    </row>
    <row r="200" spans="1:23">
      <c r="A200" s="41"/>
      <c r="W200" s="14"/>
    </row>
    <row r="201" spans="1:23">
      <c r="A201" s="41"/>
      <c r="W201" s="14"/>
    </row>
    <row r="202" spans="1:23">
      <c r="A202" s="41"/>
      <c r="W202" s="14"/>
    </row>
    <row r="203" spans="1:23">
      <c r="A203" s="41"/>
      <c r="W203" s="14"/>
    </row>
    <row r="204" spans="1:23">
      <c r="A204" s="41"/>
      <c r="W204" s="14"/>
    </row>
    <row r="205" spans="1:23">
      <c r="A205" s="41"/>
      <c r="W205" s="14"/>
    </row>
    <row r="206" spans="1:23">
      <c r="A206" s="41"/>
      <c r="W206" s="14"/>
    </row>
    <row r="207" spans="1:23">
      <c r="A207" s="41"/>
      <c r="W207" s="14"/>
    </row>
    <row r="208" spans="1:23">
      <c r="A208" s="41"/>
      <c r="W208" s="14"/>
    </row>
    <row r="209" spans="1:23">
      <c r="A209" s="41"/>
      <c r="W209" s="14"/>
    </row>
    <row r="210" spans="1:23">
      <c r="A210" s="41"/>
      <c r="W210" s="14"/>
    </row>
    <row r="211" spans="1:23">
      <c r="A211" s="41"/>
      <c r="W211" s="14"/>
    </row>
    <row r="212" spans="1:23">
      <c r="A212" s="41"/>
      <c r="W212" s="14"/>
    </row>
    <row r="213" spans="1:23">
      <c r="A213" s="41"/>
      <c r="W213" s="14"/>
    </row>
    <row r="214" spans="1:23">
      <c r="A214" s="41"/>
      <c r="W214" s="14"/>
    </row>
    <row r="215" spans="1:23">
      <c r="A215" s="41"/>
      <c r="W215" s="14"/>
    </row>
    <row r="216" spans="1:23">
      <c r="A216" s="41"/>
      <c r="W216" s="14"/>
    </row>
    <row r="217" spans="1:23">
      <c r="A217" s="41"/>
      <c r="W217" s="14"/>
    </row>
    <row r="218" spans="1:23">
      <c r="A218" s="41"/>
      <c r="W218" s="14"/>
    </row>
    <row r="219" spans="1:23">
      <c r="A219" s="41"/>
      <c r="W219" s="14"/>
    </row>
    <row r="220" spans="1:23">
      <c r="A220" s="41"/>
      <c r="W220" s="14"/>
    </row>
    <row r="221" spans="1:23">
      <c r="A221" s="41"/>
      <c r="W221" s="14"/>
    </row>
    <row r="222" spans="1:23">
      <c r="A222" s="41"/>
      <c r="W222" s="14"/>
    </row>
    <row r="223" spans="1:23">
      <c r="A223" s="41"/>
      <c r="W223" s="14"/>
    </row>
    <row r="224" spans="1:23">
      <c r="A224" s="41"/>
      <c r="W224" s="14"/>
    </row>
    <row r="225" spans="1:23">
      <c r="A225" s="41"/>
      <c r="W225" s="14"/>
    </row>
    <row r="226" spans="1:23">
      <c r="A226" s="41"/>
      <c r="W226" s="14"/>
    </row>
    <row r="227" spans="1:23">
      <c r="A227" s="41"/>
      <c r="W227" s="14"/>
    </row>
    <row r="228" spans="1:23">
      <c r="A228" s="41"/>
      <c r="W228" s="14"/>
    </row>
    <row r="229" spans="1:23">
      <c r="A229" s="41"/>
      <c r="W229" s="14"/>
    </row>
    <row r="230" spans="1:23">
      <c r="A230" s="41"/>
      <c r="W230" s="14"/>
    </row>
    <row r="231" spans="1:23">
      <c r="A231" s="41"/>
      <c r="W231" s="14"/>
    </row>
    <row r="232" spans="1:23">
      <c r="A232" s="41"/>
      <c r="W232" s="14"/>
    </row>
    <row r="233" spans="1:23">
      <c r="A233" s="41"/>
      <c r="W233" s="14"/>
    </row>
    <row r="234" spans="1:23">
      <c r="A234" s="41"/>
      <c r="W234" s="14"/>
    </row>
    <row r="235" spans="1:23">
      <c r="A235" s="41"/>
      <c r="W235" s="14"/>
    </row>
    <row r="236" spans="1:23">
      <c r="A236" s="41"/>
      <c r="W236" s="14"/>
    </row>
    <row r="237" spans="1:23">
      <c r="A237" s="41"/>
      <c r="W237" s="14"/>
    </row>
    <row r="238" spans="1:23">
      <c r="A238" s="41"/>
      <c r="W238" s="14"/>
    </row>
    <row r="239" spans="1:23">
      <c r="A239" s="41"/>
      <c r="W239" s="14"/>
    </row>
    <row r="240" spans="1:23">
      <c r="A240" s="41"/>
      <c r="W240" s="14"/>
    </row>
  </sheetData>
  <sheetProtection algorithmName="SHA-512" hashValue="5xxiSgo2Pf0FOQTm5J8UBc9VqSK5jAFFuAVuPKAh+/YSYb+7Ns8htV522aJAiygzUbirFAXZRhZIiYGUmfecxg==" saltValue="14jbY/6aoX9ApKWcN4TMDQ==" spinCount="100000" sheet="1"/>
  <mergeCells count="7">
    <mergeCell ref="T53:U53"/>
    <mergeCell ref="T5:U5"/>
    <mergeCell ref="U2:V2"/>
    <mergeCell ref="B12:E12"/>
    <mergeCell ref="B49:C49"/>
    <mergeCell ref="Q5:R5"/>
    <mergeCell ref="B2:E2"/>
  </mergeCells>
  <phoneticPr fontId="0" type="noConversion"/>
  <pageMargins left="0.25" right="0.25" top="0.79" bottom="0.42" header="0.2" footer="0.17"/>
  <pageSetup scale="85" orientation="portrait" r:id="rId1"/>
  <headerFooter alignWithMargins="0">
    <oddHeader>&amp;C&amp;"Times New Roman,Bold"&amp;16Milwaukee County Department of Health and Human Services (DHHS)&amp;"Arial,Regular"&amp;10
&amp;"Arial,Bold"&amp;12 &amp;"Times New Roman,Bold"Expense and Revenue Report (Bill 1)</oddHeader>
    <oddFooter>&amp;C&amp;A&amp;RRevised 1/18/23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00" r:id="rId4" name="Drop Down 160">
              <controlPr defaultSize="0" autoLine="0" autoPict="0">
                <anchor moveWithCells="1">
                  <from>
                    <xdr:col>1</xdr:col>
                    <xdr:colOff>518160</xdr:colOff>
                    <xdr:row>4</xdr:row>
                    <xdr:rowOff>22860</xdr:rowOff>
                  </from>
                  <to>
                    <xdr:col>4</xdr:col>
                    <xdr:colOff>868680</xdr:colOff>
                    <xdr:row>5</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0"/>
  <sheetViews>
    <sheetView workbookViewId="0">
      <pane xSplit="17" ySplit="10" topLeftCell="R35" activePane="bottomRight" state="frozen"/>
      <selection activeCell="K14" sqref="B14:K47"/>
      <selection pane="topRight" activeCell="K14" sqref="B14:K47"/>
      <selection pane="bottomLeft" activeCell="K14" sqref="B14:K47"/>
      <selection pane="bottomRight" activeCell="W34" sqref="W34:W35"/>
    </sheetView>
  </sheetViews>
  <sheetFormatPr defaultColWidth="8.88671875" defaultRowHeight="13.2"/>
  <cols>
    <col min="1" max="1" width="7.109375" style="14" customWidth="1"/>
    <col min="2" max="2" width="56.77734375" style="14" customWidth="1"/>
    <col min="3" max="3" width="0.77734375" style="14" customWidth="1"/>
    <col min="4" max="4" width="3" style="14" hidden="1" customWidth="1"/>
    <col min="5" max="5" width="9.21875" style="14" hidden="1" customWidth="1"/>
    <col min="6" max="17" width="9.5546875" style="14" hidden="1" customWidth="1"/>
    <col min="18" max="18" width="12.77734375" style="14" customWidth="1"/>
    <col min="19" max="19" width="13" style="14" customWidth="1"/>
    <col min="20" max="20" width="12.6640625" style="14" customWidth="1"/>
    <col min="21" max="21" width="2.6640625" customWidth="1"/>
    <col min="22" max="16384" width="8.88671875" style="14"/>
  </cols>
  <sheetData>
    <row r="1" spans="1:20" ht="21" customHeight="1"/>
    <row r="2" spans="1:20" s="18" customFormat="1" ht="18" customHeight="1">
      <c r="A2" s="14" t="s">
        <v>11</v>
      </c>
      <c r="B2" s="171" t="str">
        <f>IF(Exp!B2=0," ",Exp!B2)</f>
        <v xml:space="preserve"> </v>
      </c>
      <c r="C2" s="16"/>
      <c r="D2" s="16"/>
      <c r="E2" s="16"/>
      <c r="F2" s="16"/>
      <c r="G2" s="16"/>
      <c r="H2" s="16"/>
      <c r="I2" s="16"/>
      <c r="J2" s="16"/>
      <c r="K2" s="16"/>
      <c r="L2" s="16"/>
      <c r="M2" s="16"/>
      <c r="N2" s="16"/>
      <c r="O2" s="16"/>
      <c r="R2" s="41" t="s">
        <v>12</v>
      </c>
      <c r="S2" s="641" t="str">
        <f>VLOOKUP(Exp!Y73,Exp!Y60:Z72,2)</f>
        <v>JANUARY</v>
      </c>
      <c r="T2" s="641"/>
    </row>
    <row r="3" spans="1:20" s="18" customFormat="1" ht="6" customHeight="1">
      <c r="A3" s="14"/>
      <c r="B3" s="172"/>
      <c r="C3" s="16"/>
      <c r="D3" s="16"/>
      <c r="E3" s="16"/>
      <c r="F3" s="16"/>
      <c r="G3" s="16"/>
      <c r="H3" s="16"/>
      <c r="I3" s="16"/>
      <c r="J3" s="16"/>
      <c r="K3" s="16"/>
      <c r="L3" s="16"/>
      <c r="M3" s="16"/>
      <c r="N3" s="16"/>
      <c r="O3" s="16"/>
      <c r="P3" s="16"/>
      <c r="Q3" s="15"/>
      <c r="R3" s="14"/>
    </row>
    <row r="4" spans="1:20" s="18" customFormat="1" ht="15.6">
      <c r="A4" s="14" t="s">
        <v>13</v>
      </c>
      <c r="B4" s="171" t="str">
        <f>IF(Exp!B4=0," ",Exp!B4)</f>
        <v xml:space="preserve"> </v>
      </c>
      <c r="C4" s="16"/>
      <c r="D4" s="16"/>
      <c r="E4" s="16"/>
      <c r="F4" s="16"/>
      <c r="G4" s="16"/>
      <c r="H4" s="16"/>
      <c r="I4" s="16"/>
      <c r="J4" s="16"/>
      <c r="K4" s="16"/>
      <c r="L4" s="16"/>
      <c r="M4" s="16"/>
      <c r="N4" s="16"/>
      <c r="O4" s="16"/>
      <c r="Q4" s="22"/>
      <c r="R4" s="169" t="s">
        <v>14</v>
      </c>
      <c r="S4" s="640" t="str">
        <f>IF(Exp!R4=0," ",Exp!R4)</f>
        <v>Certified by</v>
      </c>
      <c r="T4" s="640"/>
    </row>
    <row r="5" spans="1:20" s="18" customFormat="1" ht="15.6">
      <c r="A5" s="14"/>
      <c r="B5" s="172"/>
      <c r="C5" s="16"/>
      <c r="D5" s="16"/>
      <c r="E5" s="16"/>
      <c r="F5" s="16"/>
      <c r="G5" s="16"/>
      <c r="H5" s="16"/>
      <c r="I5" s="16"/>
      <c r="J5" s="16"/>
      <c r="K5" s="16"/>
      <c r="L5" s="16"/>
      <c r="M5" s="16"/>
      <c r="N5" s="16"/>
      <c r="O5" s="16"/>
      <c r="P5" s="16"/>
      <c r="S5" s="15" t="s">
        <v>15</v>
      </c>
    </row>
    <row r="6" spans="1:20" s="18" customFormat="1" ht="15.6">
      <c r="A6" s="14" t="s">
        <v>16</v>
      </c>
      <c r="B6" s="171" t="str">
        <f>IF(Exp!B6=0," ",Exp!B6)</f>
        <v xml:space="preserve"> </v>
      </c>
      <c r="C6" s="16"/>
      <c r="D6" s="16"/>
      <c r="E6" s="16"/>
      <c r="F6" s="16"/>
      <c r="G6" s="16"/>
      <c r="H6" s="16"/>
      <c r="I6" s="16"/>
      <c r="J6" s="16"/>
      <c r="K6" s="16"/>
      <c r="L6" s="16"/>
      <c r="M6" s="16"/>
      <c r="N6" s="16"/>
      <c r="O6" s="16"/>
      <c r="P6" s="16"/>
      <c r="R6" s="14" t="s">
        <v>100</v>
      </c>
      <c r="S6" s="640" t="str">
        <f>IF(Exp!R6=0," ",Exp!R6)</f>
        <v xml:space="preserve"> </v>
      </c>
      <c r="T6" s="640"/>
    </row>
    <row r="7" spans="1:20" s="18" customFormat="1" ht="9" customHeight="1">
      <c r="A7" s="14"/>
      <c r="B7" s="172"/>
      <c r="C7" s="16"/>
      <c r="D7" s="16"/>
      <c r="E7" s="16"/>
      <c r="F7" s="16"/>
      <c r="G7" s="16"/>
      <c r="H7" s="16"/>
      <c r="I7" s="16"/>
      <c r="J7" s="16"/>
      <c r="K7" s="16"/>
      <c r="L7" s="16"/>
      <c r="M7" s="16"/>
      <c r="N7" s="16"/>
      <c r="O7" s="16"/>
      <c r="P7" s="16"/>
    </row>
    <row r="8" spans="1:20" s="18" customFormat="1" ht="15.6">
      <c r="A8" s="14" t="s">
        <v>17</v>
      </c>
      <c r="B8" s="171" t="str">
        <f>IF(Exp!B8=0," ",Exp!B8)</f>
        <v xml:space="preserve"> </v>
      </c>
      <c r="C8" s="16"/>
      <c r="D8" s="16"/>
      <c r="E8" s="16"/>
      <c r="F8" s="16"/>
      <c r="G8" s="16"/>
      <c r="H8" s="16"/>
      <c r="I8" s="16"/>
      <c r="J8" s="16"/>
      <c r="K8" s="16"/>
      <c r="L8" s="16"/>
      <c r="M8" s="16"/>
      <c r="N8" s="16"/>
      <c r="O8" s="16"/>
      <c r="P8" s="16"/>
      <c r="R8" s="326">
        <f>Exp!I2</f>
        <v>2026</v>
      </c>
      <c r="S8" s="24" t="s">
        <v>18</v>
      </c>
      <c r="T8" s="170" t="str">
        <f>IF(Exp!S8=0," ",Exp!S8)</f>
        <v xml:space="preserve"> </v>
      </c>
    </row>
    <row r="9" spans="1:20" ht="15.6">
      <c r="R9" s="72"/>
      <c r="S9" s="24" t="s">
        <v>242</v>
      </c>
      <c r="T9" s="170" t="str">
        <f>IF(Exp!S10=0," ",Exp!S10)</f>
        <v xml:space="preserve"> </v>
      </c>
    </row>
    <row r="10" spans="1:20" ht="39.75" customHeight="1">
      <c r="A10" s="73" t="s">
        <v>19</v>
      </c>
      <c r="B10" s="74" t="s">
        <v>20</v>
      </c>
      <c r="C10" s="75"/>
      <c r="D10" s="30">
        <v>1</v>
      </c>
      <c r="E10" s="31" t="str">
        <f>Rev!E10</f>
        <v>JANUARY  Revenue</v>
      </c>
      <c r="F10" s="31" t="str">
        <f>Rev!F10</f>
        <v>FEBRUARY  Revenue</v>
      </c>
      <c r="G10" s="31" t="str">
        <f>Rev!G10</f>
        <v>MARCH  Revenue</v>
      </c>
      <c r="H10" s="31" t="str">
        <f>Rev!H10</f>
        <v>APRIL  Revenue</v>
      </c>
      <c r="I10" s="31" t="str">
        <f>Rev!I10</f>
        <v>MAY  Revenue</v>
      </c>
      <c r="J10" s="31" t="str">
        <f>Rev!J10</f>
        <v>JUNE  Revenue</v>
      </c>
      <c r="K10" s="31" t="str">
        <f>Rev!K10</f>
        <v>JULY  Revenue</v>
      </c>
      <c r="L10" s="31" t="str">
        <f>Rev!L10</f>
        <v>AUGUST  Revenue</v>
      </c>
      <c r="M10" s="31" t="str">
        <f>Rev!M10</f>
        <v>SEPTEMBER  Revenue</v>
      </c>
      <c r="N10" s="31" t="str">
        <f>Rev!N10</f>
        <v>OCTOBER  Revenue</v>
      </c>
      <c r="O10" s="31" t="str">
        <f>Rev!O10</f>
        <v>NOVEMBER  Revenue</v>
      </c>
      <c r="P10" s="31" t="str">
        <f>Rev!P10</f>
        <v>DECEMBER  Revenue</v>
      </c>
      <c r="Q10" s="31" t="str">
        <f>Rev!Q10</f>
        <v>FINAL  Revenue</v>
      </c>
      <c r="R10" s="76" t="str">
        <f>VLOOKUP(D10,$D$10:$Q$10,Exp!$Y$73+1)</f>
        <v>JANUARY  Revenue</v>
      </c>
      <c r="S10" s="76" t="s">
        <v>21</v>
      </c>
      <c r="T10" s="76" t="s">
        <v>73</v>
      </c>
    </row>
    <row r="11" spans="1:20">
      <c r="A11" s="39"/>
      <c r="B11" s="77"/>
      <c r="C11" s="78"/>
      <c r="D11" s="78"/>
      <c r="E11" s="39"/>
      <c r="F11" s="39"/>
      <c r="G11" s="39"/>
      <c r="H11" s="39"/>
      <c r="I11" s="39"/>
      <c r="J11" s="39"/>
      <c r="K11" s="39"/>
      <c r="L11" s="39"/>
      <c r="M11" s="39"/>
      <c r="N11" s="39"/>
      <c r="O11" s="39"/>
      <c r="P11" s="39"/>
      <c r="Q11" s="39"/>
      <c r="R11" s="36" t="s">
        <v>24</v>
      </c>
      <c r="S11" s="36" t="s">
        <v>24</v>
      </c>
      <c r="T11" s="36" t="s">
        <v>24</v>
      </c>
    </row>
    <row r="12" spans="1:20" ht="15.6">
      <c r="A12" s="36" t="str">
        <f>Rev!A12</f>
        <v>CM4000</v>
      </c>
      <c r="B12" s="36" t="str">
        <f>Rev!B12</f>
        <v>Contributions &amp; Donations</v>
      </c>
      <c r="C12" s="30"/>
      <c r="D12" s="30">
        <v>1</v>
      </c>
      <c r="E12" s="6">
        <f>Rev!E12</f>
        <v>0</v>
      </c>
      <c r="F12" s="6">
        <f>Rev!F12</f>
        <v>0</v>
      </c>
      <c r="G12" s="6">
        <f>Rev!G12</f>
        <v>0</v>
      </c>
      <c r="H12" s="6">
        <f>Rev!H12</f>
        <v>0</v>
      </c>
      <c r="I12" s="6">
        <f>Rev!I12</f>
        <v>0</v>
      </c>
      <c r="J12" s="6">
        <f>Rev!J12</f>
        <v>0</v>
      </c>
      <c r="K12" s="6">
        <f>Rev!K12</f>
        <v>0</v>
      </c>
      <c r="L12" s="6">
        <f>Rev!L12</f>
        <v>0</v>
      </c>
      <c r="M12" s="6">
        <f>Rev!M12</f>
        <v>0</v>
      </c>
      <c r="N12" s="6">
        <f>Rev!N12</f>
        <v>0</v>
      </c>
      <c r="O12" s="6">
        <f>Rev!O12</f>
        <v>0</v>
      </c>
      <c r="P12" s="6">
        <f>Rev!P12</f>
        <v>0</v>
      </c>
      <c r="Q12" s="6">
        <f>Rev!Q12</f>
        <v>0</v>
      </c>
      <c r="R12" s="193">
        <f>VLOOKUP(D12,$D$12:$Q$47,Exp!$Y$73+1)</f>
        <v>0</v>
      </c>
      <c r="S12" s="193">
        <f>SUM(VLOOKUP($D12,$D$12:$Q$49,IF((Exp!$Y$73+1)&lt;=0,1,Exp!$Y$73+1))+VLOOKUP($D12,$D$12:$Q$49,IF((Exp!$Y$73+1-1)&lt;=0,1,Exp!$Y$73+1-1))+VLOOKUP($D12,$D$12:$Q$49,IF((Exp!$Y$73+1-2)&lt;=0,1,Exp!$Y$73+1-2))+VLOOKUP($D12,$D$12:$Q$49,IF((Exp!$Y$73+1-3)&lt;=0,1,Exp!$Y$73+1-3))+VLOOKUP($D12,$D$12:$Q$49,IF((Exp!$Y$73+1-4)&lt;=0,1,Exp!$Y$73+1-4))+VLOOKUP($D12,$D$12:$Q$49,IF((Exp!$Y$73+1-5)&lt;=0,1,Exp!$Y$73+1-5))+VLOOKUP($D12,$D$12:$Q$49,IF((Exp!$Y$73+1-6)&lt;=0,1,Exp!$Y$73+1-6))+VLOOKUP($D12,$D$12:$Q$49,IF((Exp!$Y$73+1-7)&lt;=0,1,Exp!$Y$73+1-7))+VLOOKUP($D12,$D$12:$Q$49,IF((Exp!$Y$73+1-8)&lt;=0,1,Exp!$Y$73+1-8))+VLOOKUP($D12,$D$12:$Q$49,IF((Exp!$Y$73+1-9)&lt;=0,1,Exp!$Y$73+1-9))+VLOOKUP($D12,$D$12:$Q$49,IF((Exp!$Y$73+1-10)&lt;=0,1,Exp!$Y$73+1-10))+VLOOKUP($D12,$D$12:$Q$49,IF((Exp!$Y$73+1-11)&lt;=0,1,Exp!$Y$73+1-11))+VLOOKUP($D12,$D$12:$Q$49,IF((Exp!$Y$73+1-12)&lt;=0,1,Exp!$Y$73+1-12))+VLOOKUP($D12,$D$12:$Q$49,IF((Exp!$Y$73+1-13)&lt;=0,1,Exp!$Y$73+1-13)))-(13-Exp!$Y$73+1)*$D12</f>
        <v>0</v>
      </c>
      <c r="T12" s="193">
        <f>Rev!S12</f>
        <v>0</v>
      </c>
    </row>
    <row r="13" spans="1:20" ht="15.6">
      <c r="A13" s="36">
        <f>Rev!A13</f>
        <v>4100</v>
      </c>
      <c r="B13" s="36" t="str">
        <f>Rev!B13</f>
        <v>Contributions to Building Fund</v>
      </c>
      <c r="C13" s="30"/>
      <c r="D13" s="30">
        <v>2</v>
      </c>
      <c r="E13" s="6">
        <f>Rev!E13</f>
        <v>0</v>
      </c>
      <c r="F13" s="6">
        <f>Rev!F13</f>
        <v>0</v>
      </c>
      <c r="G13" s="6">
        <f>Rev!G13</f>
        <v>0</v>
      </c>
      <c r="H13" s="6">
        <f>Rev!H13</f>
        <v>0</v>
      </c>
      <c r="I13" s="6">
        <f>Rev!I13</f>
        <v>0</v>
      </c>
      <c r="J13" s="6">
        <f>Rev!J13</f>
        <v>0</v>
      </c>
      <c r="K13" s="6">
        <f>Rev!K13</f>
        <v>0</v>
      </c>
      <c r="L13" s="6">
        <f>Rev!L13</f>
        <v>0</v>
      </c>
      <c r="M13" s="6">
        <f>Rev!M13</f>
        <v>0</v>
      </c>
      <c r="N13" s="6">
        <f>Rev!N13</f>
        <v>0</v>
      </c>
      <c r="O13" s="6">
        <f>Rev!O13</f>
        <v>0</v>
      </c>
      <c r="P13" s="6">
        <f>Rev!P13</f>
        <v>0</v>
      </c>
      <c r="Q13" s="6">
        <f>Rev!Q13</f>
        <v>0</v>
      </c>
      <c r="R13" s="193">
        <f>VLOOKUP(D13,$D$12:$Q$47,Exp!$Y$73+1)</f>
        <v>0</v>
      </c>
      <c r="S13" s="193">
        <f>SUM(VLOOKUP($D13,$D$12:$Q$49,IF((Exp!$Y$73+1)&lt;=0,1,Exp!$Y$73+1))+VLOOKUP($D13,$D$12:$Q$49,IF((Exp!$Y$73+1-1)&lt;=0,1,Exp!$Y$73+1-1))+VLOOKUP($D13,$D$12:$Q$49,IF((Exp!$Y$73+1-2)&lt;=0,1,Exp!$Y$73+1-2))+VLOOKUP($D13,$D$12:$Q$49,IF((Exp!$Y$73+1-3)&lt;=0,1,Exp!$Y$73+1-3))+VLOOKUP($D13,$D$12:$Q$49,IF((Exp!$Y$73+1-4)&lt;=0,1,Exp!$Y$73+1-4))+VLOOKUP($D13,$D$12:$Q$49,IF((Exp!$Y$73+1-5)&lt;=0,1,Exp!$Y$73+1-5))+VLOOKUP($D13,$D$12:$Q$49,IF((Exp!$Y$73+1-6)&lt;=0,1,Exp!$Y$73+1-6))+VLOOKUP($D13,$D$12:$Q$49,IF((Exp!$Y$73+1-7)&lt;=0,1,Exp!$Y$73+1-7))+VLOOKUP($D13,$D$12:$Q$49,IF((Exp!$Y$73+1-8)&lt;=0,1,Exp!$Y$73+1-8))+VLOOKUP($D13,$D$12:$Q$49,IF((Exp!$Y$73+1-9)&lt;=0,1,Exp!$Y$73+1-9))+VLOOKUP($D13,$D$12:$Q$49,IF((Exp!$Y$73+1-10)&lt;=0,1,Exp!$Y$73+1-10))+VLOOKUP($D13,$D$12:$Q$49,IF((Exp!$Y$73+1-11)&lt;=0,1,Exp!$Y$73+1-11))+VLOOKUP($D13,$D$12:$Q$49,IF((Exp!$Y$73+1-12)&lt;=0,1,Exp!$Y$73+1-12))+VLOOKUP($D13,$D$12:$Q$49,IF((Exp!$Y$73+1-13)&lt;=0,1,Exp!$Y$73+1-13)))-(13-Exp!$Y$73+1)*$D13</f>
        <v>0</v>
      </c>
      <c r="T13" s="193">
        <f>Rev!S13</f>
        <v>0</v>
      </c>
    </row>
    <row r="14" spans="1:20" ht="15.6">
      <c r="A14" s="36">
        <f>Rev!A14</f>
        <v>4600</v>
      </c>
      <c r="B14" s="36" t="str">
        <f>Rev!B14</f>
        <v>Contributed by Associated Orgnizations</v>
      </c>
      <c r="C14" s="30"/>
      <c r="D14" s="30">
        <v>3</v>
      </c>
      <c r="E14" s="6">
        <f>Rev!E14</f>
        <v>0</v>
      </c>
      <c r="F14" s="6">
        <f>Rev!F14</f>
        <v>0</v>
      </c>
      <c r="G14" s="6">
        <f>Rev!G14</f>
        <v>0</v>
      </c>
      <c r="H14" s="6">
        <f>Rev!H14</f>
        <v>0</v>
      </c>
      <c r="I14" s="6">
        <f>Rev!I14</f>
        <v>0</v>
      </c>
      <c r="J14" s="6">
        <f>Rev!J14</f>
        <v>0</v>
      </c>
      <c r="K14" s="6">
        <f>Rev!K14</f>
        <v>0</v>
      </c>
      <c r="L14" s="6">
        <f>Rev!L14</f>
        <v>0</v>
      </c>
      <c r="M14" s="6">
        <f>Rev!M14</f>
        <v>0</v>
      </c>
      <c r="N14" s="6">
        <f>Rev!N14</f>
        <v>0</v>
      </c>
      <c r="O14" s="6">
        <f>Rev!O14</f>
        <v>0</v>
      </c>
      <c r="P14" s="6">
        <f>Rev!P14</f>
        <v>0</v>
      </c>
      <c r="Q14" s="6">
        <f>Rev!Q14</f>
        <v>0</v>
      </c>
      <c r="R14" s="193">
        <f>VLOOKUP(D14,$D$12:$Q$47,Exp!$Y$73+1)</f>
        <v>0</v>
      </c>
      <c r="S14" s="193">
        <f>SUM(VLOOKUP($D14,$D$12:$Q$49,IF((Exp!$Y$73+1)&lt;=0,1,Exp!$Y$73+1))+VLOOKUP($D14,$D$12:$Q$49,IF((Exp!$Y$73+1-1)&lt;=0,1,Exp!$Y$73+1-1))+VLOOKUP($D14,$D$12:$Q$49,IF((Exp!$Y$73+1-2)&lt;=0,1,Exp!$Y$73+1-2))+VLOOKUP($D14,$D$12:$Q$49,IF((Exp!$Y$73+1-3)&lt;=0,1,Exp!$Y$73+1-3))+VLOOKUP($D14,$D$12:$Q$49,IF((Exp!$Y$73+1-4)&lt;=0,1,Exp!$Y$73+1-4))+VLOOKUP($D14,$D$12:$Q$49,IF((Exp!$Y$73+1-5)&lt;=0,1,Exp!$Y$73+1-5))+VLOOKUP($D14,$D$12:$Q$49,IF((Exp!$Y$73+1-6)&lt;=0,1,Exp!$Y$73+1-6))+VLOOKUP($D14,$D$12:$Q$49,IF((Exp!$Y$73+1-7)&lt;=0,1,Exp!$Y$73+1-7))+VLOOKUP($D14,$D$12:$Q$49,IF((Exp!$Y$73+1-8)&lt;=0,1,Exp!$Y$73+1-8))+VLOOKUP($D14,$D$12:$Q$49,IF((Exp!$Y$73+1-9)&lt;=0,1,Exp!$Y$73+1-9))+VLOOKUP($D14,$D$12:$Q$49,IF((Exp!$Y$73+1-10)&lt;=0,1,Exp!$Y$73+1-10))+VLOOKUP($D14,$D$12:$Q$49,IF((Exp!$Y$73+1-11)&lt;=0,1,Exp!$Y$73+1-11))+VLOOKUP($D14,$D$12:$Q$49,IF((Exp!$Y$73+1-12)&lt;=0,1,Exp!$Y$73+1-12))+VLOOKUP($D14,$D$12:$Q$49,IF((Exp!$Y$73+1-13)&lt;=0,1,Exp!$Y$73+1-13)))-(13-Exp!$Y$73+1)*$D14</f>
        <v>0</v>
      </c>
      <c r="T14" s="193">
        <f>Rev!S14</f>
        <v>0</v>
      </c>
    </row>
    <row r="15" spans="1:20" ht="15.6">
      <c r="A15" s="36">
        <f>Rev!A15</f>
        <v>4700</v>
      </c>
      <c r="B15" s="36" t="str">
        <f>Rev!B15</f>
        <v>Allocated by Federated Fund Raising Orgnization</v>
      </c>
      <c r="C15" s="30"/>
      <c r="D15" s="30">
        <v>4</v>
      </c>
      <c r="E15" s="6">
        <f>Rev!E15</f>
        <v>0</v>
      </c>
      <c r="F15" s="6">
        <f>Rev!F15</f>
        <v>0</v>
      </c>
      <c r="G15" s="6">
        <f>Rev!G15</f>
        <v>0</v>
      </c>
      <c r="H15" s="6">
        <f>Rev!H15</f>
        <v>0</v>
      </c>
      <c r="I15" s="6">
        <f>Rev!I15</f>
        <v>0</v>
      </c>
      <c r="J15" s="6">
        <f>Rev!J15</f>
        <v>0</v>
      </c>
      <c r="K15" s="6">
        <f>Rev!K15</f>
        <v>0</v>
      </c>
      <c r="L15" s="6">
        <f>Rev!L15</f>
        <v>0</v>
      </c>
      <c r="M15" s="6">
        <f>Rev!M15</f>
        <v>0</v>
      </c>
      <c r="N15" s="6">
        <f>Rev!N15</f>
        <v>0</v>
      </c>
      <c r="O15" s="6">
        <f>Rev!O15</f>
        <v>0</v>
      </c>
      <c r="P15" s="6">
        <f>Rev!P15</f>
        <v>0</v>
      </c>
      <c r="Q15" s="6">
        <f>Rev!Q15</f>
        <v>0</v>
      </c>
      <c r="R15" s="193">
        <f>VLOOKUP(D15,$D$12:$Q$47,Exp!$Y$73+1)</f>
        <v>0</v>
      </c>
      <c r="S15" s="193">
        <f>SUM(VLOOKUP($D15,$D$12:$Q$49,IF((Exp!$Y$73+1)&lt;=0,1,Exp!$Y$73+1))+VLOOKUP($D15,$D$12:$Q$49,IF((Exp!$Y$73+1-1)&lt;=0,1,Exp!$Y$73+1-1))+VLOOKUP($D15,$D$12:$Q$49,IF((Exp!$Y$73+1-2)&lt;=0,1,Exp!$Y$73+1-2))+VLOOKUP($D15,$D$12:$Q$49,IF((Exp!$Y$73+1-3)&lt;=0,1,Exp!$Y$73+1-3))+VLOOKUP($D15,$D$12:$Q$49,IF((Exp!$Y$73+1-4)&lt;=0,1,Exp!$Y$73+1-4))+VLOOKUP($D15,$D$12:$Q$49,IF((Exp!$Y$73+1-5)&lt;=0,1,Exp!$Y$73+1-5))+VLOOKUP($D15,$D$12:$Q$49,IF((Exp!$Y$73+1-6)&lt;=0,1,Exp!$Y$73+1-6))+VLOOKUP($D15,$D$12:$Q$49,IF((Exp!$Y$73+1-7)&lt;=0,1,Exp!$Y$73+1-7))+VLOOKUP($D15,$D$12:$Q$49,IF((Exp!$Y$73+1-8)&lt;=0,1,Exp!$Y$73+1-8))+VLOOKUP($D15,$D$12:$Q$49,IF((Exp!$Y$73+1-9)&lt;=0,1,Exp!$Y$73+1-9))+VLOOKUP($D15,$D$12:$Q$49,IF((Exp!$Y$73+1-10)&lt;=0,1,Exp!$Y$73+1-10))+VLOOKUP($D15,$D$12:$Q$49,IF((Exp!$Y$73+1-11)&lt;=0,1,Exp!$Y$73+1-11))+VLOOKUP($D15,$D$12:$Q$49,IF((Exp!$Y$73+1-12)&lt;=0,1,Exp!$Y$73+1-12))+VLOOKUP($D15,$D$12:$Q$49,IF((Exp!$Y$73+1-13)&lt;=0,1,Exp!$Y$73+1-13)))-(13-Exp!$Y$73+1)*$D15</f>
        <v>0</v>
      </c>
      <c r="T15" s="193">
        <f>Rev!S15</f>
        <v>0</v>
      </c>
    </row>
    <row r="16" spans="1:20" ht="15.6">
      <c r="A16" s="36" t="str">
        <f>Rev!A16</f>
        <v>*5100</v>
      </c>
      <c r="B16" s="36" t="str">
        <f>Rev!B16</f>
        <v>Government Purchase of Service</v>
      </c>
      <c r="C16" s="30"/>
      <c r="D16" s="30">
        <v>5</v>
      </c>
      <c r="E16" s="6">
        <f>Rev!E16</f>
        <v>0</v>
      </c>
      <c r="F16" s="6">
        <f>Rev!F16</f>
        <v>0</v>
      </c>
      <c r="G16" s="6">
        <f>Rev!G16</f>
        <v>0</v>
      </c>
      <c r="H16" s="6">
        <f>Rev!H16</f>
        <v>0</v>
      </c>
      <c r="I16" s="6">
        <f>Rev!I16</f>
        <v>0</v>
      </c>
      <c r="J16" s="6">
        <f>Rev!J16</f>
        <v>0</v>
      </c>
      <c r="K16" s="6">
        <f>Rev!K16</f>
        <v>0</v>
      </c>
      <c r="L16" s="6">
        <f>Rev!L16</f>
        <v>0</v>
      </c>
      <c r="M16" s="6">
        <f>Rev!M16</f>
        <v>0</v>
      </c>
      <c r="N16" s="6">
        <f>Rev!N16</f>
        <v>0</v>
      </c>
      <c r="O16" s="6">
        <f>Rev!O16</f>
        <v>0</v>
      </c>
      <c r="P16" s="6">
        <f>Rev!P16</f>
        <v>0</v>
      </c>
      <c r="Q16" s="6">
        <f>Rev!Q16</f>
        <v>0</v>
      </c>
      <c r="R16" s="193">
        <f>VLOOKUP(D16,$D$12:$Q$47,Exp!$Y$73+1)</f>
        <v>0</v>
      </c>
      <c r="S16" s="193">
        <f>SUM(VLOOKUP($D16,$D$12:$Q$49,IF((Exp!$Y$73+1)&lt;=0,1,Exp!$Y$73+1))+VLOOKUP($D16,$D$12:$Q$49,IF((Exp!$Y$73+1-1)&lt;=0,1,Exp!$Y$73+1-1))+VLOOKUP($D16,$D$12:$Q$49,IF((Exp!$Y$73+1-2)&lt;=0,1,Exp!$Y$73+1-2))+VLOOKUP($D16,$D$12:$Q$49,IF((Exp!$Y$73+1-3)&lt;=0,1,Exp!$Y$73+1-3))+VLOOKUP($D16,$D$12:$Q$49,IF((Exp!$Y$73+1-4)&lt;=0,1,Exp!$Y$73+1-4))+VLOOKUP($D16,$D$12:$Q$49,IF((Exp!$Y$73+1-5)&lt;=0,1,Exp!$Y$73+1-5))+VLOOKUP($D16,$D$12:$Q$49,IF((Exp!$Y$73+1-6)&lt;=0,1,Exp!$Y$73+1-6))+VLOOKUP($D16,$D$12:$Q$49,IF((Exp!$Y$73+1-7)&lt;=0,1,Exp!$Y$73+1-7))+VLOOKUP($D16,$D$12:$Q$49,IF((Exp!$Y$73+1-8)&lt;=0,1,Exp!$Y$73+1-8))+VLOOKUP($D16,$D$12:$Q$49,IF((Exp!$Y$73+1-9)&lt;=0,1,Exp!$Y$73+1-9))+VLOOKUP($D16,$D$12:$Q$49,IF((Exp!$Y$73+1-10)&lt;=0,1,Exp!$Y$73+1-10))+VLOOKUP($D16,$D$12:$Q$49,IF((Exp!$Y$73+1-11)&lt;=0,1,Exp!$Y$73+1-11))+VLOOKUP($D16,$D$12:$Q$49,IF((Exp!$Y$73+1-12)&lt;=0,1,Exp!$Y$73+1-12))+VLOOKUP($D16,$D$12:$Q$49,IF((Exp!$Y$73+1-13)&lt;=0,1,Exp!$Y$73+1-13)))-(13-Exp!$Y$73+1)*$D16</f>
        <v>0</v>
      </c>
      <c r="T16" s="193">
        <f>Rev!S16</f>
        <v>0</v>
      </c>
    </row>
    <row r="17" spans="1:20" ht="15.6">
      <c r="A17" s="36"/>
      <c r="B17" s="406" t="str">
        <f>Rev!B17</f>
        <v>OAA Title III B</v>
      </c>
      <c r="C17" s="30"/>
      <c r="D17" s="30">
        <v>6</v>
      </c>
      <c r="E17" s="6">
        <f>Rev!E17</f>
        <v>0</v>
      </c>
      <c r="F17" s="6">
        <f>Rev!F17</f>
        <v>0</v>
      </c>
      <c r="G17" s="6">
        <f>Rev!G17</f>
        <v>0</v>
      </c>
      <c r="H17" s="6">
        <f>Rev!H17</f>
        <v>0</v>
      </c>
      <c r="I17" s="6">
        <f>Rev!I17</f>
        <v>0</v>
      </c>
      <c r="J17" s="6">
        <f>Rev!J17</f>
        <v>0</v>
      </c>
      <c r="K17" s="6">
        <f>Rev!K17</f>
        <v>0</v>
      </c>
      <c r="L17" s="6">
        <f>Rev!L17</f>
        <v>0</v>
      </c>
      <c r="M17" s="6">
        <f>Rev!M17</f>
        <v>0</v>
      </c>
      <c r="N17" s="6">
        <f>Rev!N17</f>
        <v>0</v>
      </c>
      <c r="O17" s="6">
        <f>Rev!O17</f>
        <v>0</v>
      </c>
      <c r="P17" s="6">
        <f>Rev!P17</f>
        <v>0</v>
      </c>
      <c r="Q17" s="6">
        <f>Rev!Q17</f>
        <v>0</v>
      </c>
      <c r="R17" s="193">
        <f>VLOOKUP(D17,$D$12:$Q$47,Exp!$Y$73+1)</f>
        <v>0</v>
      </c>
      <c r="S17" s="193">
        <f>SUM(VLOOKUP($D17,$D$12:$Q$49,IF((Exp!$Y$73+1)&lt;=0,1,Exp!$Y$73+1))+VLOOKUP($D17,$D$12:$Q$49,IF((Exp!$Y$73+1-1)&lt;=0,1,Exp!$Y$73+1-1))+VLOOKUP($D17,$D$12:$Q$49,IF((Exp!$Y$73+1-2)&lt;=0,1,Exp!$Y$73+1-2))+VLOOKUP($D17,$D$12:$Q$49,IF((Exp!$Y$73+1-3)&lt;=0,1,Exp!$Y$73+1-3))+VLOOKUP($D17,$D$12:$Q$49,IF((Exp!$Y$73+1-4)&lt;=0,1,Exp!$Y$73+1-4))+VLOOKUP($D17,$D$12:$Q$49,IF((Exp!$Y$73+1-5)&lt;=0,1,Exp!$Y$73+1-5))+VLOOKUP($D17,$D$12:$Q$49,IF((Exp!$Y$73+1-6)&lt;=0,1,Exp!$Y$73+1-6))+VLOOKUP($D17,$D$12:$Q$49,IF((Exp!$Y$73+1-7)&lt;=0,1,Exp!$Y$73+1-7))+VLOOKUP($D17,$D$12:$Q$49,IF((Exp!$Y$73+1-8)&lt;=0,1,Exp!$Y$73+1-8))+VLOOKUP($D17,$D$12:$Q$49,IF((Exp!$Y$73+1-9)&lt;=0,1,Exp!$Y$73+1-9))+VLOOKUP($D17,$D$12:$Q$49,IF((Exp!$Y$73+1-10)&lt;=0,1,Exp!$Y$73+1-10))+VLOOKUP($D17,$D$12:$Q$49,IF((Exp!$Y$73+1-11)&lt;=0,1,Exp!$Y$73+1-11))+VLOOKUP($D17,$D$12:$Q$49,IF((Exp!$Y$73+1-12)&lt;=0,1,Exp!$Y$73+1-12))+VLOOKUP($D17,$D$12:$Q$49,IF((Exp!$Y$73+1-13)&lt;=0,1,Exp!$Y$73+1-13)))-(13-Exp!$Y$73+1)*$D17</f>
        <v>0</v>
      </c>
      <c r="T17" s="193">
        <f>Rev!S17</f>
        <v>0</v>
      </c>
    </row>
    <row r="18" spans="1:20" ht="15.6">
      <c r="A18" s="36"/>
      <c r="B18" s="406" t="str">
        <f>Rev!B18</f>
        <v>OAA Title III C1</v>
      </c>
      <c r="C18" s="30"/>
      <c r="D18" s="30">
        <v>7</v>
      </c>
      <c r="E18" s="6">
        <f>Rev!E18</f>
        <v>0</v>
      </c>
      <c r="F18" s="6">
        <f>Rev!F18</f>
        <v>0</v>
      </c>
      <c r="G18" s="6">
        <f>Rev!G18</f>
        <v>0</v>
      </c>
      <c r="H18" s="6">
        <f>Rev!H18</f>
        <v>0</v>
      </c>
      <c r="I18" s="6">
        <f>Rev!I18</f>
        <v>0</v>
      </c>
      <c r="J18" s="6">
        <f>Rev!J18</f>
        <v>0</v>
      </c>
      <c r="K18" s="6">
        <f>Rev!K18</f>
        <v>0</v>
      </c>
      <c r="L18" s="6">
        <f>Rev!L18</f>
        <v>0</v>
      </c>
      <c r="M18" s="6">
        <f>Rev!M18</f>
        <v>0</v>
      </c>
      <c r="N18" s="6">
        <f>Rev!N18</f>
        <v>0</v>
      </c>
      <c r="O18" s="6">
        <f>Rev!O18</f>
        <v>0</v>
      </c>
      <c r="P18" s="6">
        <f>Rev!P18</f>
        <v>0</v>
      </c>
      <c r="Q18" s="6">
        <f>Rev!Q18</f>
        <v>0</v>
      </c>
      <c r="R18" s="193">
        <f>VLOOKUP(D18,$D$12:$Q$47,Exp!$Y$73+1)</f>
        <v>0</v>
      </c>
      <c r="S18" s="193">
        <f>SUM(VLOOKUP($D18,$D$12:$Q$49,IF((Exp!$Y$73+1)&lt;=0,1,Exp!$Y$73+1))+VLOOKUP($D18,$D$12:$Q$49,IF((Exp!$Y$73+1-1)&lt;=0,1,Exp!$Y$73+1-1))+VLOOKUP($D18,$D$12:$Q$49,IF((Exp!$Y$73+1-2)&lt;=0,1,Exp!$Y$73+1-2))+VLOOKUP($D18,$D$12:$Q$49,IF((Exp!$Y$73+1-3)&lt;=0,1,Exp!$Y$73+1-3))+VLOOKUP($D18,$D$12:$Q$49,IF((Exp!$Y$73+1-4)&lt;=0,1,Exp!$Y$73+1-4))+VLOOKUP($D18,$D$12:$Q$49,IF((Exp!$Y$73+1-5)&lt;=0,1,Exp!$Y$73+1-5))+VLOOKUP($D18,$D$12:$Q$49,IF((Exp!$Y$73+1-6)&lt;=0,1,Exp!$Y$73+1-6))+VLOOKUP($D18,$D$12:$Q$49,IF((Exp!$Y$73+1-7)&lt;=0,1,Exp!$Y$73+1-7))+VLOOKUP($D18,$D$12:$Q$49,IF((Exp!$Y$73+1-8)&lt;=0,1,Exp!$Y$73+1-8))+VLOOKUP($D18,$D$12:$Q$49,IF((Exp!$Y$73+1-9)&lt;=0,1,Exp!$Y$73+1-9))+VLOOKUP($D18,$D$12:$Q$49,IF((Exp!$Y$73+1-10)&lt;=0,1,Exp!$Y$73+1-10))+VLOOKUP($D18,$D$12:$Q$49,IF((Exp!$Y$73+1-11)&lt;=0,1,Exp!$Y$73+1-11))+VLOOKUP($D18,$D$12:$Q$49,IF((Exp!$Y$73+1-12)&lt;=0,1,Exp!$Y$73+1-12))+VLOOKUP($D18,$D$12:$Q$49,IF((Exp!$Y$73+1-13)&lt;=0,1,Exp!$Y$73+1-13)))-(13-Exp!$Y$73+1)*$D18</f>
        <v>0</v>
      </c>
      <c r="T18" s="193">
        <f>Rev!S18</f>
        <v>0</v>
      </c>
    </row>
    <row r="19" spans="1:20" ht="15.6">
      <c r="A19" s="36"/>
      <c r="B19" s="406" t="str">
        <f>Rev!B19</f>
        <v>OAA Title III C2</v>
      </c>
      <c r="C19" s="30"/>
      <c r="D19" s="30">
        <v>8</v>
      </c>
      <c r="E19" s="6">
        <f>Rev!E19</f>
        <v>0</v>
      </c>
      <c r="F19" s="6">
        <f>Rev!F19</f>
        <v>0</v>
      </c>
      <c r="G19" s="6">
        <f>Rev!G19</f>
        <v>0</v>
      </c>
      <c r="H19" s="6">
        <f>Rev!H19</f>
        <v>0</v>
      </c>
      <c r="I19" s="6">
        <f>Rev!I19</f>
        <v>0</v>
      </c>
      <c r="J19" s="6">
        <f>Rev!J19</f>
        <v>0</v>
      </c>
      <c r="K19" s="6">
        <f>Rev!K19</f>
        <v>0</v>
      </c>
      <c r="L19" s="6">
        <f>Rev!L19</f>
        <v>0</v>
      </c>
      <c r="M19" s="6">
        <f>Rev!M19</f>
        <v>0</v>
      </c>
      <c r="N19" s="6">
        <f>Rev!N19</f>
        <v>0</v>
      </c>
      <c r="O19" s="6">
        <f>Rev!O19</f>
        <v>0</v>
      </c>
      <c r="P19" s="6">
        <f>Rev!P19</f>
        <v>0</v>
      </c>
      <c r="Q19" s="6">
        <f>Rev!Q19</f>
        <v>0</v>
      </c>
      <c r="R19" s="193">
        <f>VLOOKUP(D19,$D$12:$Q$47,Exp!$Y$73+1)</f>
        <v>0</v>
      </c>
      <c r="S19" s="193">
        <f>SUM(VLOOKUP($D19,$D$12:$Q$49,IF((Exp!$Y$73+1)&lt;=0,1,Exp!$Y$73+1))+VLOOKUP($D19,$D$12:$Q$49,IF((Exp!$Y$73+1-1)&lt;=0,1,Exp!$Y$73+1-1))+VLOOKUP($D19,$D$12:$Q$49,IF((Exp!$Y$73+1-2)&lt;=0,1,Exp!$Y$73+1-2))+VLOOKUP($D19,$D$12:$Q$49,IF((Exp!$Y$73+1-3)&lt;=0,1,Exp!$Y$73+1-3))+VLOOKUP($D19,$D$12:$Q$49,IF((Exp!$Y$73+1-4)&lt;=0,1,Exp!$Y$73+1-4))+VLOOKUP($D19,$D$12:$Q$49,IF((Exp!$Y$73+1-5)&lt;=0,1,Exp!$Y$73+1-5))+VLOOKUP($D19,$D$12:$Q$49,IF((Exp!$Y$73+1-6)&lt;=0,1,Exp!$Y$73+1-6))+VLOOKUP($D19,$D$12:$Q$49,IF((Exp!$Y$73+1-7)&lt;=0,1,Exp!$Y$73+1-7))+VLOOKUP($D19,$D$12:$Q$49,IF((Exp!$Y$73+1-8)&lt;=0,1,Exp!$Y$73+1-8))+VLOOKUP($D19,$D$12:$Q$49,IF((Exp!$Y$73+1-9)&lt;=0,1,Exp!$Y$73+1-9))+VLOOKUP($D19,$D$12:$Q$49,IF((Exp!$Y$73+1-10)&lt;=0,1,Exp!$Y$73+1-10))+VLOOKUP($D19,$D$12:$Q$49,IF((Exp!$Y$73+1-11)&lt;=0,1,Exp!$Y$73+1-11))+VLOOKUP($D19,$D$12:$Q$49,IF((Exp!$Y$73+1-12)&lt;=0,1,Exp!$Y$73+1-12))+VLOOKUP($D19,$D$12:$Q$49,IF((Exp!$Y$73+1-13)&lt;=0,1,Exp!$Y$73+1-13)))-(13-Exp!$Y$73+1)*$D19</f>
        <v>0</v>
      </c>
      <c r="T19" s="193">
        <f>Rev!S19</f>
        <v>0</v>
      </c>
    </row>
    <row r="20" spans="1:20" ht="15.6">
      <c r="A20" s="36"/>
      <c r="B20" s="406" t="str">
        <f>Rev!B20</f>
        <v>OAA Title III E</v>
      </c>
      <c r="C20" s="30"/>
      <c r="D20" s="30">
        <v>9</v>
      </c>
      <c r="E20" s="6">
        <f>Rev!E20</f>
        <v>0</v>
      </c>
      <c r="F20" s="6">
        <f>Rev!F20</f>
        <v>0</v>
      </c>
      <c r="G20" s="6">
        <f>Rev!G20</f>
        <v>0</v>
      </c>
      <c r="H20" s="6">
        <f>Rev!H20</f>
        <v>0</v>
      </c>
      <c r="I20" s="6">
        <f>Rev!I20</f>
        <v>0</v>
      </c>
      <c r="J20" s="6">
        <f>Rev!J20</f>
        <v>0</v>
      </c>
      <c r="K20" s="6">
        <f>Rev!K20</f>
        <v>0</v>
      </c>
      <c r="L20" s="6">
        <f>Rev!L20</f>
        <v>0</v>
      </c>
      <c r="M20" s="6">
        <f>Rev!M20</f>
        <v>0</v>
      </c>
      <c r="N20" s="6">
        <f>Rev!N20</f>
        <v>0</v>
      </c>
      <c r="O20" s="6">
        <f>Rev!O20</f>
        <v>0</v>
      </c>
      <c r="P20" s="6">
        <f>Rev!P20</f>
        <v>0</v>
      </c>
      <c r="Q20" s="6">
        <f>Rev!Q20</f>
        <v>0</v>
      </c>
      <c r="R20" s="193">
        <f>VLOOKUP(D20,$D$12:$Q$47,Exp!$Y$73+1)</f>
        <v>0</v>
      </c>
      <c r="S20" s="193">
        <f>SUM(VLOOKUP($D20,$D$12:$Q$49,IF((Exp!$Y$73+1)&lt;=0,1,Exp!$Y$73+1))+VLOOKUP($D20,$D$12:$Q$49,IF((Exp!$Y$73+1-1)&lt;=0,1,Exp!$Y$73+1-1))+VLOOKUP($D20,$D$12:$Q$49,IF((Exp!$Y$73+1-2)&lt;=0,1,Exp!$Y$73+1-2))+VLOOKUP($D20,$D$12:$Q$49,IF((Exp!$Y$73+1-3)&lt;=0,1,Exp!$Y$73+1-3))+VLOOKUP($D20,$D$12:$Q$49,IF((Exp!$Y$73+1-4)&lt;=0,1,Exp!$Y$73+1-4))+VLOOKUP($D20,$D$12:$Q$49,IF((Exp!$Y$73+1-5)&lt;=0,1,Exp!$Y$73+1-5))+VLOOKUP($D20,$D$12:$Q$49,IF((Exp!$Y$73+1-6)&lt;=0,1,Exp!$Y$73+1-6))+VLOOKUP($D20,$D$12:$Q$49,IF((Exp!$Y$73+1-7)&lt;=0,1,Exp!$Y$73+1-7))+VLOOKUP($D20,$D$12:$Q$49,IF((Exp!$Y$73+1-8)&lt;=0,1,Exp!$Y$73+1-8))+VLOOKUP($D20,$D$12:$Q$49,IF((Exp!$Y$73+1-9)&lt;=0,1,Exp!$Y$73+1-9))+VLOOKUP($D20,$D$12:$Q$49,IF((Exp!$Y$73+1-10)&lt;=0,1,Exp!$Y$73+1-10))+VLOOKUP($D20,$D$12:$Q$49,IF((Exp!$Y$73+1-11)&lt;=0,1,Exp!$Y$73+1-11))+VLOOKUP($D20,$D$12:$Q$49,IF((Exp!$Y$73+1-12)&lt;=0,1,Exp!$Y$73+1-12))+VLOOKUP($D20,$D$12:$Q$49,IF((Exp!$Y$73+1-13)&lt;=0,1,Exp!$Y$73+1-13)))-(13-Exp!$Y$73+1)*$D20</f>
        <v>0</v>
      </c>
      <c r="T20" s="193">
        <f>Rev!S20</f>
        <v>0</v>
      </c>
    </row>
    <row r="21" spans="1:20" ht="15.6">
      <c r="A21" s="36"/>
      <c r="B21" s="406" t="str">
        <f>Rev!B21</f>
        <v>OAA ARPA Title III B</v>
      </c>
      <c r="C21" s="30"/>
      <c r="D21" s="30">
        <v>10</v>
      </c>
      <c r="E21" s="6">
        <f>Rev!E21</f>
        <v>0</v>
      </c>
      <c r="F21" s="6">
        <f>Rev!F21</f>
        <v>0</v>
      </c>
      <c r="G21" s="6">
        <f>Rev!G21</f>
        <v>0</v>
      </c>
      <c r="H21" s="6">
        <f>Rev!H21</f>
        <v>0</v>
      </c>
      <c r="I21" s="6">
        <f>Rev!I21</f>
        <v>0</v>
      </c>
      <c r="J21" s="6">
        <f>Rev!J21</f>
        <v>0</v>
      </c>
      <c r="K21" s="6">
        <f>Rev!K21</f>
        <v>0</v>
      </c>
      <c r="L21" s="6">
        <f>Rev!L21</f>
        <v>0</v>
      </c>
      <c r="M21" s="6">
        <f>Rev!M21</f>
        <v>0</v>
      </c>
      <c r="N21" s="6">
        <f>Rev!N21</f>
        <v>0</v>
      </c>
      <c r="O21" s="6">
        <f>Rev!O21</f>
        <v>0</v>
      </c>
      <c r="P21" s="6">
        <f>Rev!P21</f>
        <v>0</v>
      </c>
      <c r="Q21" s="6">
        <f>Rev!Q21</f>
        <v>0</v>
      </c>
      <c r="R21" s="193">
        <f>VLOOKUP(D21,$D$12:$Q$47,Exp!$Y$73+1)</f>
        <v>0</v>
      </c>
      <c r="S21" s="193">
        <f>SUM(VLOOKUP($D21,$D$12:$Q$49,IF((Exp!$Y$73+1)&lt;=0,1,Exp!$Y$73+1))+VLOOKUP($D21,$D$12:$Q$49,IF((Exp!$Y$73+1-1)&lt;=0,1,Exp!$Y$73+1-1))+VLOOKUP($D21,$D$12:$Q$49,IF((Exp!$Y$73+1-2)&lt;=0,1,Exp!$Y$73+1-2))+VLOOKUP($D21,$D$12:$Q$49,IF((Exp!$Y$73+1-3)&lt;=0,1,Exp!$Y$73+1-3))+VLOOKUP($D21,$D$12:$Q$49,IF((Exp!$Y$73+1-4)&lt;=0,1,Exp!$Y$73+1-4))+VLOOKUP($D21,$D$12:$Q$49,IF((Exp!$Y$73+1-5)&lt;=0,1,Exp!$Y$73+1-5))+VLOOKUP($D21,$D$12:$Q$49,IF((Exp!$Y$73+1-6)&lt;=0,1,Exp!$Y$73+1-6))+VLOOKUP($D21,$D$12:$Q$49,IF((Exp!$Y$73+1-7)&lt;=0,1,Exp!$Y$73+1-7))+VLOOKUP($D21,$D$12:$Q$49,IF((Exp!$Y$73+1-8)&lt;=0,1,Exp!$Y$73+1-8))+VLOOKUP($D21,$D$12:$Q$49,IF((Exp!$Y$73+1-9)&lt;=0,1,Exp!$Y$73+1-9))+VLOOKUP($D21,$D$12:$Q$49,IF((Exp!$Y$73+1-10)&lt;=0,1,Exp!$Y$73+1-10))+VLOOKUP($D21,$D$12:$Q$49,IF((Exp!$Y$73+1-11)&lt;=0,1,Exp!$Y$73+1-11))+VLOOKUP($D21,$D$12:$Q$49,IF((Exp!$Y$73+1-12)&lt;=0,1,Exp!$Y$73+1-12))+VLOOKUP($D21,$D$12:$Q$49,IF((Exp!$Y$73+1-13)&lt;=0,1,Exp!$Y$73+1-13)))-(13-Exp!$Y$73+1)*$D21</f>
        <v>0</v>
      </c>
      <c r="T21" s="193">
        <f>Rev!S21</f>
        <v>0</v>
      </c>
    </row>
    <row r="22" spans="1:20" ht="15.6">
      <c r="A22" s="36"/>
      <c r="B22" s="406" t="str">
        <f>Rev!B22</f>
        <v>OAA ARPA Title III C1</v>
      </c>
      <c r="C22" s="30"/>
      <c r="D22" s="30">
        <v>11</v>
      </c>
      <c r="E22" s="6">
        <f>Rev!E22</f>
        <v>0</v>
      </c>
      <c r="F22" s="6">
        <f>Rev!F22</f>
        <v>0</v>
      </c>
      <c r="G22" s="6">
        <f>Rev!G22</f>
        <v>0</v>
      </c>
      <c r="H22" s="6">
        <f>Rev!H22</f>
        <v>0</v>
      </c>
      <c r="I22" s="6">
        <f>Rev!I22</f>
        <v>0</v>
      </c>
      <c r="J22" s="6">
        <f>Rev!J22</f>
        <v>0</v>
      </c>
      <c r="K22" s="6">
        <f>Rev!K22</f>
        <v>0</v>
      </c>
      <c r="L22" s="6">
        <f>Rev!L22</f>
        <v>0</v>
      </c>
      <c r="M22" s="6">
        <f>Rev!M22</f>
        <v>0</v>
      </c>
      <c r="N22" s="6">
        <f>Rev!N22</f>
        <v>0</v>
      </c>
      <c r="O22" s="6">
        <f>Rev!O22</f>
        <v>0</v>
      </c>
      <c r="P22" s="6">
        <f>Rev!P22</f>
        <v>0</v>
      </c>
      <c r="Q22" s="6">
        <f>Rev!Q22</f>
        <v>0</v>
      </c>
      <c r="R22" s="193">
        <f>VLOOKUP(D22,$D$12:$Q$47,Exp!$Y$73+1)</f>
        <v>0</v>
      </c>
      <c r="S22" s="193">
        <f>SUM(VLOOKUP($D22,$D$12:$Q$49,IF((Exp!$Y$73+1)&lt;=0,1,Exp!$Y$73+1))+VLOOKUP($D22,$D$12:$Q$49,IF((Exp!$Y$73+1-1)&lt;=0,1,Exp!$Y$73+1-1))+VLOOKUP($D22,$D$12:$Q$49,IF((Exp!$Y$73+1-2)&lt;=0,1,Exp!$Y$73+1-2))+VLOOKUP($D22,$D$12:$Q$49,IF((Exp!$Y$73+1-3)&lt;=0,1,Exp!$Y$73+1-3))+VLOOKUP($D22,$D$12:$Q$49,IF((Exp!$Y$73+1-4)&lt;=0,1,Exp!$Y$73+1-4))+VLOOKUP($D22,$D$12:$Q$49,IF((Exp!$Y$73+1-5)&lt;=0,1,Exp!$Y$73+1-5))+VLOOKUP($D22,$D$12:$Q$49,IF((Exp!$Y$73+1-6)&lt;=0,1,Exp!$Y$73+1-6))+VLOOKUP($D22,$D$12:$Q$49,IF((Exp!$Y$73+1-7)&lt;=0,1,Exp!$Y$73+1-7))+VLOOKUP($D22,$D$12:$Q$49,IF((Exp!$Y$73+1-8)&lt;=0,1,Exp!$Y$73+1-8))+VLOOKUP($D22,$D$12:$Q$49,IF((Exp!$Y$73+1-9)&lt;=0,1,Exp!$Y$73+1-9))+VLOOKUP($D22,$D$12:$Q$49,IF((Exp!$Y$73+1-10)&lt;=0,1,Exp!$Y$73+1-10))+VLOOKUP($D22,$D$12:$Q$49,IF((Exp!$Y$73+1-11)&lt;=0,1,Exp!$Y$73+1-11))+VLOOKUP($D22,$D$12:$Q$49,IF((Exp!$Y$73+1-12)&lt;=0,1,Exp!$Y$73+1-12))+VLOOKUP($D22,$D$12:$Q$49,IF((Exp!$Y$73+1-13)&lt;=0,1,Exp!$Y$73+1-13)))-(13-Exp!$Y$73+1)*$D22</f>
        <v>0</v>
      </c>
      <c r="T22" s="193">
        <f>Rev!S22</f>
        <v>0</v>
      </c>
    </row>
    <row r="23" spans="1:20" ht="15.6">
      <c r="A23" s="36"/>
      <c r="B23" s="406" t="str">
        <f>Rev!B23</f>
        <v>OAA APRA Title III C2</v>
      </c>
      <c r="C23" s="30"/>
      <c r="D23" s="30">
        <v>12</v>
      </c>
      <c r="E23" s="6">
        <f>Rev!E23</f>
        <v>0</v>
      </c>
      <c r="F23" s="6">
        <f>Rev!F23</f>
        <v>0</v>
      </c>
      <c r="G23" s="6">
        <f>Rev!G23</f>
        <v>0</v>
      </c>
      <c r="H23" s="6">
        <f>Rev!H23</f>
        <v>0</v>
      </c>
      <c r="I23" s="6">
        <f>Rev!I23</f>
        <v>0</v>
      </c>
      <c r="J23" s="6">
        <f>Rev!J23</f>
        <v>0</v>
      </c>
      <c r="K23" s="6">
        <f>Rev!K23</f>
        <v>0</v>
      </c>
      <c r="L23" s="6">
        <f>Rev!L23</f>
        <v>0</v>
      </c>
      <c r="M23" s="6">
        <f>Rev!M23</f>
        <v>0</v>
      </c>
      <c r="N23" s="6">
        <f>Rev!N23</f>
        <v>0</v>
      </c>
      <c r="O23" s="6">
        <f>Rev!O23</f>
        <v>0</v>
      </c>
      <c r="P23" s="6">
        <f>Rev!P23</f>
        <v>0</v>
      </c>
      <c r="Q23" s="6">
        <f>Rev!Q23</f>
        <v>0</v>
      </c>
      <c r="R23" s="193">
        <f>VLOOKUP(D23,$D$12:$Q$47,Exp!$Y$73+1)</f>
        <v>0</v>
      </c>
      <c r="S23" s="193">
        <f>SUM(VLOOKUP($D23,$D$12:$Q$49,IF((Exp!$Y$73+1)&lt;=0,1,Exp!$Y$73+1))+VLOOKUP($D23,$D$12:$Q$49,IF((Exp!$Y$73+1-1)&lt;=0,1,Exp!$Y$73+1-1))+VLOOKUP($D23,$D$12:$Q$49,IF((Exp!$Y$73+1-2)&lt;=0,1,Exp!$Y$73+1-2))+VLOOKUP($D23,$D$12:$Q$49,IF((Exp!$Y$73+1-3)&lt;=0,1,Exp!$Y$73+1-3))+VLOOKUP($D23,$D$12:$Q$49,IF((Exp!$Y$73+1-4)&lt;=0,1,Exp!$Y$73+1-4))+VLOOKUP($D23,$D$12:$Q$49,IF((Exp!$Y$73+1-5)&lt;=0,1,Exp!$Y$73+1-5))+VLOOKUP($D23,$D$12:$Q$49,IF((Exp!$Y$73+1-6)&lt;=0,1,Exp!$Y$73+1-6))+VLOOKUP($D23,$D$12:$Q$49,IF((Exp!$Y$73+1-7)&lt;=0,1,Exp!$Y$73+1-7))+VLOOKUP($D23,$D$12:$Q$49,IF((Exp!$Y$73+1-8)&lt;=0,1,Exp!$Y$73+1-8))+VLOOKUP($D23,$D$12:$Q$49,IF((Exp!$Y$73+1-9)&lt;=0,1,Exp!$Y$73+1-9))+VLOOKUP($D23,$D$12:$Q$49,IF((Exp!$Y$73+1-10)&lt;=0,1,Exp!$Y$73+1-10))+VLOOKUP($D23,$D$12:$Q$49,IF((Exp!$Y$73+1-11)&lt;=0,1,Exp!$Y$73+1-11))+VLOOKUP($D23,$D$12:$Q$49,IF((Exp!$Y$73+1-12)&lt;=0,1,Exp!$Y$73+1-12))+VLOOKUP($D23,$D$12:$Q$49,IF((Exp!$Y$73+1-13)&lt;=0,1,Exp!$Y$73+1-13)))-(13-Exp!$Y$73+1)*$D23</f>
        <v>0</v>
      </c>
      <c r="T23" s="193">
        <f>Rev!S23</f>
        <v>0</v>
      </c>
    </row>
    <row r="24" spans="1:20" ht="15.6">
      <c r="A24" s="36"/>
      <c r="B24" s="406" t="str">
        <f>Rev!B24</f>
        <v>Tax Levy</v>
      </c>
      <c r="C24" s="30"/>
      <c r="D24" s="30">
        <v>13</v>
      </c>
      <c r="E24" s="6">
        <f>Rev!E24</f>
        <v>0</v>
      </c>
      <c r="F24" s="6">
        <f>Rev!F24</f>
        <v>0</v>
      </c>
      <c r="G24" s="6">
        <f>Rev!G24</f>
        <v>0</v>
      </c>
      <c r="H24" s="6">
        <f>Rev!H24</f>
        <v>0</v>
      </c>
      <c r="I24" s="6">
        <f>Rev!I24</f>
        <v>0</v>
      </c>
      <c r="J24" s="6">
        <f>Rev!J24</f>
        <v>0</v>
      </c>
      <c r="K24" s="6">
        <f>Rev!K24</f>
        <v>0</v>
      </c>
      <c r="L24" s="6">
        <f>Rev!L24</f>
        <v>0</v>
      </c>
      <c r="M24" s="6">
        <f>Rev!M24</f>
        <v>0</v>
      </c>
      <c r="N24" s="6">
        <f>Rev!N24</f>
        <v>0</v>
      </c>
      <c r="O24" s="6">
        <f>Rev!O24</f>
        <v>0</v>
      </c>
      <c r="P24" s="6">
        <f>Rev!P24</f>
        <v>0</v>
      </c>
      <c r="Q24" s="6">
        <f>Rev!Q24</f>
        <v>0</v>
      </c>
      <c r="R24" s="193">
        <f>VLOOKUP(D24,$D$12:$Q$47,Exp!$Y$73+1)</f>
        <v>0</v>
      </c>
      <c r="S24" s="193">
        <f>SUM(VLOOKUP($D24,$D$12:$Q$49,IF((Exp!$Y$73+1)&lt;=0,1,Exp!$Y$73+1))+VLOOKUP($D24,$D$12:$Q$49,IF((Exp!$Y$73+1-1)&lt;=0,1,Exp!$Y$73+1-1))+VLOOKUP($D24,$D$12:$Q$49,IF((Exp!$Y$73+1-2)&lt;=0,1,Exp!$Y$73+1-2))+VLOOKUP($D24,$D$12:$Q$49,IF((Exp!$Y$73+1-3)&lt;=0,1,Exp!$Y$73+1-3))+VLOOKUP($D24,$D$12:$Q$49,IF((Exp!$Y$73+1-4)&lt;=0,1,Exp!$Y$73+1-4))+VLOOKUP($D24,$D$12:$Q$49,IF((Exp!$Y$73+1-5)&lt;=0,1,Exp!$Y$73+1-5))+VLOOKUP($D24,$D$12:$Q$49,IF((Exp!$Y$73+1-6)&lt;=0,1,Exp!$Y$73+1-6))+VLOOKUP($D24,$D$12:$Q$49,IF((Exp!$Y$73+1-7)&lt;=0,1,Exp!$Y$73+1-7))+VLOOKUP($D24,$D$12:$Q$49,IF((Exp!$Y$73+1-8)&lt;=0,1,Exp!$Y$73+1-8))+VLOOKUP($D24,$D$12:$Q$49,IF((Exp!$Y$73+1-9)&lt;=0,1,Exp!$Y$73+1-9))+VLOOKUP($D24,$D$12:$Q$49,IF((Exp!$Y$73+1-10)&lt;=0,1,Exp!$Y$73+1-10))+VLOOKUP($D24,$D$12:$Q$49,IF((Exp!$Y$73+1-11)&lt;=0,1,Exp!$Y$73+1-11))+VLOOKUP($D24,$D$12:$Q$49,IF((Exp!$Y$73+1-12)&lt;=0,1,Exp!$Y$73+1-12))+VLOOKUP($D24,$D$12:$Q$49,IF((Exp!$Y$73+1-13)&lt;=0,1,Exp!$Y$73+1-13)))-(13-Exp!$Y$73+1)*$D24</f>
        <v>0</v>
      </c>
      <c r="T24" s="193">
        <f>Rev!S24</f>
        <v>0</v>
      </c>
    </row>
    <row r="25" spans="1:20" ht="15.6">
      <c r="A25" s="36"/>
      <c r="B25" s="406" t="str">
        <f>Rev!B25</f>
        <v>Basic County Allocation (BCA)</v>
      </c>
      <c r="C25" s="30"/>
      <c r="D25" s="30">
        <v>14</v>
      </c>
      <c r="E25" s="6">
        <f>Rev!E25</f>
        <v>0</v>
      </c>
      <c r="F25" s="6">
        <f>Rev!F25</f>
        <v>0</v>
      </c>
      <c r="G25" s="6">
        <f>Rev!G25</f>
        <v>0</v>
      </c>
      <c r="H25" s="6">
        <f>Rev!H25</f>
        <v>0</v>
      </c>
      <c r="I25" s="6">
        <f>Rev!I25</f>
        <v>0</v>
      </c>
      <c r="J25" s="6">
        <f>Rev!J25</f>
        <v>0</v>
      </c>
      <c r="K25" s="6">
        <f>Rev!K25</f>
        <v>0</v>
      </c>
      <c r="L25" s="6">
        <f>Rev!L25</f>
        <v>0</v>
      </c>
      <c r="M25" s="6">
        <f>Rev!M25</f>
        <v>0</v>
      </c>
      <c r="N25" s="6">
        <f>Rev!N25</f>
        <v>0</v>
      </c>
      <c r="O25" s="6">
        <f>Rev!O25</f>
        <v>0</v>
      </c>
      <c r="P25" s="6">
        <f>Rev!P25</f>
        <v>0</v>
      </c>
      <c r="Q25" s="6">
        <f>Rev!Q25</f>
        <v>0</v>
      </c>
      <c r="R25" s="193">
        <f>VLOOKUP(D25,$D$12:$Q$47,Exp!$Y$73+1)</f>
        <v>0</v>
      </c>
      <c r="S25" s="193">
        <f>SUM(VLOOKUP($D25,$D$12:$Q$49,IF((Exp!$Y$73+1)&lt;=0,1,Exp!$Y$73+1))+VLOOKUP($D25,$D$12:$Q$49,IF((Exp!$Y$73+1-1)&lt;=0,1,Exp!$Y$73+1-1))+VLOOKUP($D25,$D$12:$Q$49,IF((Exp!$Y$73+1-2)&lt;=0,1,Exp!$Y$73+1-2))+VLOOKUP($D25,$D$12:$Q$49,IF((Exp!$Y$73+1-3)&lt;=0,1,Exp!$Y$73+1-3))+VLOOKUP($D25,$D$12:$Q$49,IF((Exp!$Y$73+1-4)&lt;=0,1,Exp!$Y$73+1-4))+VLOOKUP($D25,$D$12:$Q$49,IF((Exp!$Y$73+1-5)&lt;=0,1,Exp!$Y$73+1-5))+VLOOKUP($D25,$D$12:$Q$49,IF((Exp!$Y$73+1-6)&lt;=0,1,Exp!$Y$73+1-6))+VLOOKUP($D25,$D$12:$Q$49,IF((Exp!$Y$73+1-7)&lt;=0,1,Exp!$Y$73+1-7))+VLOOKUP($D25,$D$12:$Q$49,IF((Exp!$Y$73+1-8)&lt;=0,1,Exp!$Y$73+1-8))+VLOOKUP($D25,$D$12:$Q$49,IF((Exp!$Y$73+1-9)&lt;=0,1,Exp!$Y$73+1-9))+VLOOKUP($D25,$D$12:$Q$49,IF((Exp!$Y$73+1-10)&lt;=0,1,Exp!$Y$73+1-10))+VLOOKUP($D25,$D$12:$Q$49,IF((Exp!$Y$73+1-11)&lt;=0,1,Exp!$Y$73+1-11))+VLOOKUP($D25,$D$12:$Q$49,IF((Exp!$Y$73+1-12)&lt;=0,1,Exp!$Y$73+1-12))+VLOOKUP($D25,$D$12:$Q$49,IF((Exp!$Y$73+1-13)&lt;=0,1,Exp!$Y$73+1-13)))-(13-Exp!$Y$73+1)*$D25</f>
        <v>0</v>
      </c>
      <c r="T25" s="193">
        <f>Rev!S25</f>
        <v>0</v>
      </c>
    </row>
    <row r="26" spans="1:20" ht="15.6">
      <c r="A26" s="36"/>
      <c r="B26" s="406" t="str">
        <f>Rev!B26</f>
        <v>85.21 Funds</v>
      </c>
      <c r="C26" s="30"/>
      <c r="D26" s="30">
        <v>15</v>
      </c>
      <c r="E26" s="6">
        <f>Rev!E26</f>
        <v>0</v>
      </c>
      <c r="F26" s="6">
        <f>Rev!F26</f>
        <v>0</v>
      </c>
      <c r="G26" s="6">
        <f>Rev!G26</f>
        <v>0</v>
      </c>
      <c r="H26" s="6">
        <f>Rev!H26</f>
        <v>0</v>
      </c>
      <c r="I26" s="6">
        <f>Rev!I26</f>
        <v>0</v>
      </c>
      <c r="J26" s="6">
        <f>Rev!J26</f>
        <v>0</v>
      </c>
      <c r="K26" s="6">
        <f>Rev!K26</f>
        <v>0</v>
      </c>
      <c r="L26" s="6">
        <f>Rev!L26</f>
        <v>0</v>
      </c>
      <c r="M26" s="6">
        <f>Rev!M26</f>
        <v>0</v>
      </c>
      <c r="N26" s="6">
        <f>Rev!N26</f>
        <v>0</v>
      </c>
      <c r="O26" s="6">
        <f>Rev!O26</f>
        <v>0</v>
      </c>
      <c r="P26" s="6">
        <f>Rev!P26</f>
        <v>0</v>
      </c>
      <c r="Q26" s="6">
        <f>Rev!Q26</f>
        <v>0</v>
      </c>
      <c r="R26" s="193">
        <f>VLOOKUP(D26,$D$12:$Q$47,Exp!$Y$73+1)</f>
        <v>0</v>
      </c>
      <c r="S26" s="193">
        <f>SUM(VLOOKUP($D26,$D$12:$Q$49,IF((Exp!$Y$73+1)&lt;=0,1,Exp!$Y$73+1))+VLOOKUP($D26,$D$12:$Q$49,IF((Exp!$Y$73+1-1)&lt;=0,1,Exp!$Y$73+1-1))+VLOOKUP($D26,$D$12:$Q$49,IF((Exp!$Y$73+1-2)&lt;=0,1,Exp!$Y$73+1-2))+VLOOKUP($D26,$D$12:$Q$49,IF((Exp!$Y$73+1-3)&lt;=0,1,Exp!$Y$73+1-3))+VLOOKUP($D26,$D$12:$Q$49,IF((Exp!$Y$73+1-4)&lt;=0,1,Exp!$Y$73+1-4))+VLOOKUP($D26,$D$12:$Q$49,IF((Exp!$Y$73+1-5)&lt;=0,1,Exp!$Y$73+1-5))+VLOOKUP($D26,$D$12:$Q$49,IF((Exp!$Y$73+1-6)&lt;=0,1,Exp!$Y$73+1-6))+VLOOKUP($D26,$D$12:$Q$49,IF((Exp!$Y$73+1-7)&lt;=0,1,Exp!$Y$73+1-7))+VLOOKUP($D26,$D$12:$Q$49,IF((Exp!$Y$73+1-8)&lt;=0,1,Exp!$Y$73+1-8))+VLOOKUP($D26,$D$12:$Q$49,IF((Exp!$Y$73+1-9)&lt;=0,1,Exp!$Y$73+1-9))+VLOOKUP($D26,$D$12:$Q$49,IF((Exp!$Y$73+1-10)&lt;=0,1,Exp!$Y$73+1-10))+VLOOKUP($D26,$D$12:$Q$49,IF((Exp!$Y$73+1-11)&lt;=0,1,Exp!$Y$73+1-11))+VLOOKUP($D26,$D$12:$Q$49,IF((Exp!$Y$73+1-12)&lt;=0,1,Exp!$Y$73+1-12))+VLOOKUP($D26,$D$12:$Q$49,IF((Exp!$Y$73+1-13)&lt;=0,1,Exp!$Y$73+1-13)))-(13-Exp!$Y$73+1)*$D26</f>
        <v>0</v>
      </c>
      <c r="T26" s="193">
        <f>Rev!S26</f>
        <v>0</v>
      </c>
    </row>
    <row r="27" spans="1:20" ht="15.6">
      <c r="A27" s="36"/>
      <c r="B27" s="448" t="str">
        <f>Rev!B27</f>
        <v>AFCSP funds</v>
      </c>
      <c r="C27" s="30"/>
      <c r="D27" s="30">
        <v>16</v>
      </c>
      <c r="E27" s="6">
        <f>Rev!E27</f>
        <v>0</v>
      </c>
      <c r="F27" s="6">
        <f>Rev!F27</f>
        <v>0</v>
      </c>
      <c r="G27" s="6">
        <f>Rev!G27</f>
        <v>0</v>
      </c>
      <c r="H27" s="6">
        <f>Rev!H27</f>
        <v>0</v>
      </c>
      <c r="I27" s="6">
        <f>Rev!I27</f>
        <v>0</v>
      </c>
      <c r="J27" s="6">
        <f>Rev!J27</f>
        <v>0</v>
      </c>
      <c r="K27" s="6">
        <f>Rev!K27</f>
        <v>0</v>
      </c>
      <c r="L27" s="6">
        <f>Rev!L27</f>
        <v>0</v>
      </c>
      <c r="M27" s="6">
        <f>Rev!M27</f>
        <v>0</v>
      </c>
      <c r="N27" s="6">
        <f>Rev!N27</f>
        <v>0</v>
      </c>
      <c r="O27" s="6">
        <f>Rev!O27</f>
        <v>0</v>
      </c>
      <c r="P27" s="6">
        <f>Rev!P27</f>
        <v>0</v>
      </c>
      <c r="Q27" s="6">
        <f>Rev!Q27</f>
        <v>0</v>
      </c>
      <c r="R27" s="193">
        <f>VLOOKUP(D27,$D$12:$Q$47,Exp!$Y$73+1)</f>
        <v>0</v>
      </c>
      <c r="S27" s="193">
        <f>SUM(VLOOKUP($D27,$D$12:$Q$49,IF((Exp!$Y$73+1)&lt;=0,1,Exp!$Y$73+1))+VLOOKUP($D27,$D$12:$Q$49,IF((Exp!$Y$73+1-1)&lt;=0,1,Exp!$Y$73+1-1))+VLOOKUP($D27,$D$12:$Q$49,IF((Exp!$Y$73+1-2)&lt;=0,1,Exp!$Y$73+1-2))+VLOOKUP($D27,$D$12:$Q$49,IF((Exp!$Y$73+1-3)&lt;=0,1,Exp!$Y$73+1-3))+VLOOKUP($D27,$D$12:$Q$49,IF((Exp!$Y$73+1-4)&lt;=0,1,Exp!$Y$73+1-4))+VLOOKUP($D27,$D$12:$Q$49,IF((Exp!$Y$73+1-5)&lt;=0,1,Exp!$Y$73+1-5))+VLOOKUP($D27,$D$12:$Q$49,IF((Exp!$Y$73+1-6)&lt;=0,1,Exp!$Y$73+1-6))+VLOOKUP($D27,$D$12:$Q$49,IF((Exp!$Y$73+1-7)&lt;=0,1,Exp!$Y$73+1-7))+VLOOKUP($D27,$D$12:$Q$49,IF((Exp!$Y$73+1-8)&lt;=0,1,Exp!$Y$73+1-8))+VLOOKUP($D27,$D$12:$Q$49,IF((Exp!$Y$73+1-9)&lt;=0,1,Exp!$Y$73+1-9))+VLOOKUP($D27,$D$12:$Q$49,IF((Exp!$Y$73+1-10)&lt;=0,1,Exp!$Y$73+1-10))+VLOOKUP($D27,$D$12:$Q$49,IF((Exp!$Y$73+1-11)&lt;=0,1,Exp!$Y$73+1-11))+VLOOKUP($D27,$D$12:$Q$49,IF((Exp!$Y$73+1-12)&lt;=0,1,Exp!$Y$73+1-12))+VLOOKUP($D27,$D$12:$Q$49,IF((Exp!$Y$73+1-13)&lt;=0,1,Exp!$Y$73+1-13)))-(13-Exp!$Y$73+1)*$D27</f>
        <v>0</v>
      </c>
      <c r="T27" s="193">
        <f>Rev!S27</f>
        <v>0</v>
      </c>
    </row>
    <row r="28" spans="1:20" ht="15.6">
      <c r="A28" s="36"/>
      <c r="B28" s="406" t="str">
        <f>Rev!B28</f>
        <v>SCSP</v>
      </c>
      <c r="C28" s="30"/>
      <c r="D28" s="30">
        <v>17</v>
      </c>
      <c r="E28" s="6">
        <f>Rev!E28</f>
        <v>0</v>
      </c>
      <c r="F28" s="6">
        <f>Rev!F28</f>
        <v>0</v>
      </c>
      <c r="G28" s="6">
        <f>Rev!G28</f>
        <v>0</v>
      </c>
      <c r="H28" s="6">
        <f>Rev!H28</f>
        <v>0</v>
      </c>
      <c r="I28" s="6">
        <f>Rev!I28</f>
        <v>0</v>
      </c>
      <c r="J28" s="6">
        <f>Rev!J28</f>
        <v>0</v>
      </c>
      <c r="K28" s="6">
        <f>Rev!K28</f>
        <v>0</v>
      </c>
      <c r="L28" s="6">
        <f>Rev!L28</f>
        <v>0</v>
      </c>
      <c r="M28" s="6">
        <f>Rev!M28</f>
        <v>0</v>
      </c>
      <c r="N28" s="6">
        <f>Rev!N28</f>
        <v>0</v>
      </c>
      <c r="O28" s="6">
        <f>Rev!O28</f>
        <v>0</v>
      </c>
      <c r="P28" s="6">
        <f>Rev!P28</f>
        <v>0</v>
      </c>
      <c r="Q28" s="6">
        <f>Rev!Q28</f>
        <v>0</v>
      </c>
      <c r="R28" s="193">
        <f>VLOOKUP(D28,$D$12:$Q$47,Exp!$Y$73+1)</f>
        <v>0</v>
      </c>
      <c r="S28" s="193">
        <f>SUM(VLOOKUP($D28,$D$12:$Q$49,IF((Exp!$Y$73+1)&lt;=0,1,Exp!$Y$73+1))+VLOOKUP($D28,$D$12:$Q$49,IF((Exp!$Y$73+1-1)&lt;=0,1,Exp!$Y$73+1-1))+VLOOKUP($D28,$D$12:$Q$49,IF((Exp!$Y$73+1-2)&lt;=0,1,Exp!$Y$73+1-2))+VLOOKUP($D28,$D$12:$Q$49,IF((Exp!$Y$73+1-3)&lt;=0,1,Exp!$Y$73+1-3))+VLOOKUP($D28,$D$12:$Q$49,IF((Exp!$Y$73+1-4)&lt;=0,1,Exp!$Y$73+1-4))+VLOOKUP($D28,$D$12:$Q$49,IF((Exp!$Y$73+1-5)&lt;=0,1,Exp!$Y$73+1-5))+VLOOKUP($D28,$D$12:$Q$49,IF((Exp!$Y$73+1-6)&lt;=0,1,Exp!$Y$73+1-6))+VLOOKUP($D28,$D$12:$Q$49,IF((Exp!$Y$73+1-7)&lt;=0,1,Exp!$Y$73+1-7))+VLOOKUP($D28,$D$12:$Q$49,IF((Exp!$Y$73+1-8)&lt;=0,1,Exp!$Y$73+1-8))+VLOOKUP($D28,$D$12:$Q$49,IF((Exp!$Y$73+1-9)&lt;=0,1,Exp!$Y$73+1-9))+VLOOKUP($D28,$D$12:$Q$49,IF((Exp!$Y$73+1-10)&lt;=0,1,Exp!$Y$73+1-10))+VLOOKUP($D28,$D$12:$Q$49,IF((Exp!$Y$73+1-11)&lt;=0,1,Exp!$Y$73+1-11))+VLOOKUP($D28,$D$12:$Q$49,IF((Exp!$Y$73+1-12)&lt;=0,1,Exp!$Y$73+1-12))+VLOOKUP($D28,$D$12:$Q$49,IF((Exp!$Y$73+1-13)&lt;=0,1,Exp!$Y$73+1-13)))-(13-Exp!$Y$73+1)*$D28</f>
        <v>0</v>
      </c>
      <c r="T28" s="193">
        <f>Rev!S28</f>
        <v>0</v>
      </c>
    </row>
    <row r="29" spans="1:20" ht="15.6">
      <c r="A29" s="36"/>
      <c r="B29" s="456" t="str">
        <f>Rev!B29</f>
        <v>EBS County</v>
      </c>
      <c r="C29" s="30"/>
      <c r="D29" s="30">
        <v>18</v>
      </c>
      <c r="E29" s="6">
        <f>Rev!E29</f>
        <v>0</v>
      </c>
      <c r="F29" s="6">
        <f>Rev!F29</f>
        <v>0</v>
      </c>
      <c r="G29" s="6">
        <f>Rev!G29</f>
        <v>0</v>
      </c>
      <c r="H29" s="6">
        <f>Rev!H29</f>
        <v>0</v>
      </c>
      <c r="I29" s="6">
        <f>Rev!I29</f>
        <v>0</v>
      </c>
      <c r="J29" s="6">
        <f>Rev!J29</f>
        <v>0</v>
      </c>
      <c r="K29" s="6">
        <f>Rev!K29</f>
        <v>0</v>
      </c>
      <c r="L29" s="6">
        <f>Rev!L29</f>
        <v>0</v>
      </c>
      <c r="M29" s="6">
        <f>Rev!M29</f>
        <v>0</v>
      </c>
      <c r="N29" s="6">
        <f>Rev!N29</f>
        <v>0</v>
      </c>
      <c r="O29" s="6">
        <f>Rev!O29</f>
        <v>0</v>
      </c>
      <c r="P29" s="6">
        <f>Rev!P29</f>
        <v>0</v>
      </c>
      <c r="Q29" s="6">
        <f>Rev!Q29</f>
        <v>0</v>
      </c>
      <c r="R29" s="193">
        <f>VLOOKUP(D29,$D$12:$Q$47,Exp!$Y$73+1)</f>
        <v>0</v>
      </c>
      <c r="S29" s="193">
        <f>SUM(VLOOKUP($D29,$D$12:$Q$49,IF((Exp!$Y$73+1)&lt;=0,1,Exp!$Y$73+1))+VLOOKUP($D29,$D$12:$Q$49,IF((Exp!$Y$73+1-1)&lt;=0,1,Exp!$Y$73+1-1))+VLOOKUP($D29,$D$12:$Q$49,IF((Exp!$Y$73+1-2)&lt;=0,1,Exp!$Y$73+1-2))+VLOOKUP($D29,$D$12:$Q$49,IF((Exp!$Y$73+1-3)&lt;=0,1,Exp!$Y$73+1-3))+VLOOKUP($D29,$D$12:$Q$49,IF((Exp!$Y$73+1-4)&lt;=0,1,Exp!$Y$73+1-4))+VLOOKUP($D29,$D$12:$Q$49,IF((Exp!$Y$73+1-5)&lt;=0,1,Exp!$Y$73+1-5))+VLOOKUP($D29,$D$12:$Q$49,IF((Exp!$Y$73+1-6)&lt;=0,1,Exp!$Y$73+1-6))+VLOOKUP($D29,$D$12:$Q$49,IF((Exp!$Y$73+1-7)&lt;=0,1,Exp!$Y$73+1-7))+VLOOKUP($D29,$D$12:$Q$49,IF((Exp!$Y$73+1-8)&lt;=0,1,Exp!$Y$73+1-8))+VLOOKUP($D29,$D$12:$Q$49,IF((Exp!$Y$73+1-9)&lt;=0,1,Exp!$Y$73+1-9))+VLOOKUP($D29,$D$12:$Q$49,IF((Exp!$Y$73+1-10)&lt;=0,1,Exp!$Y$73+1-10))+VLOOKUP($D29,$D$12:$Q$49,IF((Exp!$Y$73+1-11)&lt;=0,1,Exp!$Y$73+1-11))+VLOOKUP($D29,$D$12:$Q$49,IF((Exp!$Y$73+1-12)&lt;=0,1,Exp!$Y$73+1-12))+VLOOKUP($D29,$D$12:$Q$49,IF((Exp!$Y$73+1-13)&lt;=0,1,Exp!$Y$73+1-13)))-(13-Exp!$Y$73+1)*$D29</f>
        <v>0</v>
      </c>
      <c r="T29" s="193">
        <f>Rev!S29</f>
        <v>0</v>
      </c>
    </row>
    <row r="30" spans="1:20" ht="15.6">
      <c r="A30" s="36"/>
      <c r="B30" s="456" t="str">
        <f>Rev!B30</f>
        <v>EBS state</v>
      </c>
      <c r="C30" s="30"/>
      <c r="D30" s="30">
        <v>19</v>
      </c>
      <c r="E30" s="6">
        <f>Rev!E30</f>
        <v>0</v>
      </c>
      <c r="F30" s="6">
        <f>Rev!F30</f>
        <v>0</v>
      </c>
      <c r="G30" s="6">
        <f>Rev!G30</f>
        <v>0</v>
      </c>
      <c r="H30" s="6">
        <f>Rev!H30</f>
        <v>0</v>
      </c>
      <c r="I30" s="6">
        <f>Rev!I30</f>
        <v>0</v>
      </c>
      <c r="J30" s="6">
        <f>Rev!J30</f>
        <v>0</v>
      </c>
      <c r="K30" s="6">
        <f>Rev!K30</f>
        <v>0</v>
      </c>
      <c r="L30" s="6">
        <f>Rev!L30</f>
        <v>0</v>
      </c>
      <c r="M30" s="6">
        <f>Rev!M30</f>
        <v>0</v>
      </c>
      <c r="N30" s="6">
        <f>Rev!N30</f>
        <v>0</v>
      </c>
      <c r="O30" s="6">
        <f>Rev!O30</f>
        <v>0</v>
      </c>
      <c r="P30" s="6">
        <f>Rev!P30</f>
        <v>0</v>
      </c>
      <c r="Q30" s="6">
        <f>Rev!Q30</f>
        <v>0</v>
      </c>
      <c r="R30" s="193">
        <f>VLOOKUP(D30,$D$12:$Q$47,Exp!$Y$73+1)</f>
        <v>0</v>
      </c>
      <c r="S30" s="193">
        <f>SUM(VLOOKUP($D30,$D$12:$Q$49,IF((Exp!$Y$73+1)&lt;=0,1,Exp!$Y$73+1))+VLOOKUP($D30,$D$12:$Q$49,IF((Exp!$Y$73+1-1)&lt;=0,1,Exp!$Y$73+1-1))+VLOOKUP($D30,$D$12:$Q$49,IF((Exp!$Y$73+1-2)&lt;=0,1,Exp!$Y$73+1-2))+VLOOKUP($D30,$D$12:$Q$49,IF((Exp!$Y$73+1-3)&lt;=0,1,Exp!$Y$73+1-3))+VLOOKUP($D30,$D$12:$Q$49,IF((Exp!$Y$73+1-4)&lt;=0,1,Exp!$Y$73+1-4))+VLOOKUP($D30,$D$12:$Q$49,IF((Exp!$Y$73+1-5)&lt;=0,1,Exp!$Y$73+1-5))+VLOOKUP($D30,$D$12:$Q$49,IF((Exp!$Y$73+1-6)&lt;=0,1,Exp!$Y$73+1-6))+VLOOKUP($D30,$D$12:$Q$49,IF((Exp!$Y$73+1-7)&lt;=0,1,Exp!$Y$73+1-7))+VLOOKUP($D30,$D$12:$Q$49,IF((Exp!$Y$73+1-8)&lt;=0,1,Exp!$Y$73+1-8))+VLOOKUP($D30,$D$12:$Q$49,IF((Exp!$Y$73+1-9)&lt;=0,1,Exp!$Y$73+1-9))+VLOOKUP($D30,$D$12:$Q$49,IF((Exp!$Y$73+1-10)&lt;=0,1,Exp!$Y$73+1-10))+VLOOKUP($D30,$D$12:$Q$49,IF((Exp!$Y$73+1-11)&lt;=0,1,Exp!$Y$73+1-11))+VLOOKUP($D30,$D$12:$Q$49,IF((Exp!$Y$73+1-12)&lt;=0,1,Exp!$Y$73+1-12))+VLOOKUP($D30,$D$12:$Q$49,IF((Exp!$Y$73+1-13)&lt;=0,1,Exp!$Y$73+1-13)))-(13-Exp!$Y$73+1)*$D30</f>
        <v>0</v>
      </c>
      <c r="T30" s="193">
        <f>Rev!S30</f>
        <v>0</v>
      </c>
    </row>
    <row r="31" spans="1:20" ht="15.6">
      <c r="A31" s="36"/>
      <c r="B31" s="456" t="str">
        <f>Rev!B31</f>
        <v>OCI</v>
      </c>
      <c r="C31" s="30"/>
      <c r="D31" s="30">
        <v>20</v>
      </c>
      <c r="E31" s="6">
        <f>Rev!E31</f>
        <v>0</v>
      </c>
      <c r="F31" s="6">
        <f>Rev!F31</f>
        <v>0</v>
      </c>
      <c r="G31" s="6">
        <f>Rev!G31</f>
        <v>0</v>
      </c>
      <c r="H31" s="6">
        <f>Rev!H31</f>
        <v>0</v>
      </c>
      <c r="I31" s="6">
        <f>Rev!I31</f>
        <v>0</v>
      </c>
      <c r="J31" s="6">
        <f>Rev!J31</f>
        <v>0</v>
      </c>
      <c r="K31" s="6">
        <f>Rev!K31</f>
        <v>0</v>
      </c>
      <c r="L31" s="6">
        <f>Rev!L31</f>
        <v>0</v>
      </c>
      <c r="M31" s="6">
        <f>Rev!M31</f>
        <v>0</v>
      </c>
      <c r="N31" s="6">
        <f>Rev!N31</f>
        <v>0</v>
      </c>
      <c r="O31" s="6">
        <f>Rev!O31</f>
        <v>0</v>
      </c>
      <c r="P31" s="6">
        <f>Rev!P31</f>
        <v>0</v>
      </c>
      <c r="Q31" s="6">
        <f>Rev!Q31</f>
        <v>0</v>
      </c>
      <c r="R31" s="193">
        <f>VLOOKUP(D31,$D$12:$Q$47,Exp!$Y$73+1)</f>
        <v>0</v>
      </c>
      <c r="S31" s="193">
        <f>SUM(VLOOKUP($D31,$D$12:$Q$49,IF((Exp!$Y$73+1)&lt;=0,1,Exp!$Y$73+1))+VLOOKUP($D31,$D$12:$Q$49,IF((Exp!$Y$73+1-1)&lt;=0,1,Exp!$Y$73+1-1))+VLOOKUP($D31,$D$12:$Q$49,IF((Exp!$Y$73+1-2)&lt;=0,1,Exp!$Y$73+1-2))+VLOOKUP($D31,$D$12:$Q$49,IF((Exp!$Y$73+1-3)&lt;=0,1,Exp!$Y$73+1-3))+VLOOKUP($D31,$D$12:$Q$49,IF((Exp!$Y$73+1-4)&lt;=0,1,Exp!$Y$73+1-4))+VLOOKUP($D31,$D$12:$Q$49,IF((Exp!$Y$73+1-5)&lt;=0,1,Exp!$Y$73+1-5))+VLOOKUP($D31,$D$12:$Q$49,IF((Exp!$Y$73+1-6)&lt;=0,1,Exp!$Y$73+1-6))+VLOOKUP($D31,$D$12:$Q$49,IF((Exp!$Y$73+1-7)&lt;=0,1,Exp!$Y$73+1-7))+VLOOKUP($D31,$D$12:$Q$49,IF((Exp!$Y$73+1-8)&lt;=0,1,Exp!$Y$73+1-8))+VLOOKUP($D31,$D$12:$Q$49,IF((Exp!$Y$73+1-9)&lt;=0,1,Exp!$Y$73+1-9))+VLOOKUP($D31,$D$12:$Q$49,IF((Exp!$Y$73+1-10)&lt;=0,1,Exp!$Y$73+1-10))+VLOOKUP($D31,$D$12:$Q$49,IF((Exp!$Y$73+1-11)&lt;=0,1,Exp!$Y$73+1-11))+VLOOKUP($D31,$D$12:$Q$49,IF((Exp!$Y$73+1-12)&lt;=0,1,Exp!$Y$73+1-12))+VLOOKUP($D31,$D$12:$Q$49,IF((Exp!$Y$73+1-13)&lt;=0,1,Exp!$Y$73+1-13)))-(13-Exp!$Y$73+1)*$D31</f>
        <v>0</v>
      </c>
      <c r="T31" s="193">
        <f>Rev!S31</f>
        <v>0</v>
      </c>
    </row>
    <row r="32" spans="1:20" ht="15.6">
      <c r="A32" s="36"/>
      <c r="B32" s="456" t="str">
        <f>Rev!B32</f>
        <v>SHIP</v>
      </c>
      <c r="C32" s="30"/>
      <c r="D32" s="30">
        <v>21</v>
      </c>
      <c r="E32" s="6">
        <f>Rev!E32</f>
        <v>0</v>
      </c>
      <c r="F32" s="6">
        <f>Rev!F32</f>
        <v>0</v>
      </c>
      <c r="G32" s="6">
        <f>Rev!G32</f>
        <v>0</v>
      </c>
      <c r="H32" s="6">
        <f>Rev!H32</f>
        <v>0</v>
      </c>
      <c r="I32" s="6">
        <f>Rev!I32</f>
        <v>0</v>
      </c>
      <c r="J32" s="6">
        <f>Rev!J32</f>
        <v>0</v>
      </c>
      <c r="K32" s="6">
        <f>Rev!K32</f>
        <v>0</v>
      </c>
      <c r="L32" s="6">
        <f>Rev!L32</f>
        <v>0</v>
      </c>
      <c r="M32" s="6">
        <f>Rev!M32</f>
        <v>0</v>
      </c>
      <c r="N32" s="6">
        <f>Rev!N32</f>
        <v>0</v>
      </c>
      <c r="O32" s="6">
        <f>Rev!O32</f>
        <v>0</v>
      </c>
      <c r="P32" s="6">
        <f>Rev!P32</f>
        <v>0</v>
      </c>
      <c r="Q32" s="6">
        <f>Rev!Q32</f>
        <v>0</v>
      </c>
      <c r="R32" s="193">
        <f>VLOOKUP(D32,$D$12:$Q$47,Exp!$Y$73+1)</f>
        <v>0</v>
      </c>
      <c r="S32" s="193">
        <f>SUM(VLOOKUP($D32,$D$12:$Q$49,IF((Exp!$Y$73+1)&lt;=0,1,Exp!$Y$73+1))+VLOOKUP($D32,$D$12:$Q$49,IF((Exp!$Y$73+1-1)&lt;=0,1,Exp!$Y$73+1-1))+VLOOKUP($D32,$D$12:$Q$49,IF((Exp!$Y$73+1-2)&lt;=0,1,Exp!$Y$73+1-2))+VLOOKUP($D32,$D$12:$Q$49,IF((Exp!$Y$73+1-3)&lt;=0,1,Exp!$Y$73+1-3))+VLOOKUP($D32,$D$12:$Q$49,IF((Exp!$Y$73+1-4)&lt;=0,1,Exp!$Y$73+1-4))+VLOOKUP($D32,$D$12:$Q$49,IF((Exp!$Y$73+1-5)&lt;=0,1,Exp!$Y$73+1-5))+VLOOKUP($D32,$D$12:$Q$49,IF((Exp!$Y$73+1-6)&lt;=0,1,Exp!$Y$73+1-6))+VLOOKUP($D32,$D$12:$Q$49,IF((Exp!$Y$73+1-7)&lt;=0,1,Exp!$Y$73+1-7))+VLOOKUP($D32,$D$12:$Q$49,IF((Exp!$Y$73+1-8)&lt;=0,1,Exp!$Y$73+1-8))+VLOOKUP($D32,$D$12:$Q$49,IF((Exp!$Y$73+1-9)&lt;=0,1,Exp!$Y$73+1-9))+VLOOKUP($D32,$D$12:$Q$49,IF((Exp!$Y$73+1-10)&lt;=0,1,Exp!$Y$73+1-10))+VLOOKUP($D32,$D$12:$Q$49,IF((Exp!$Y$73+1-11)&lt;=0,1,Exp!$Y$73+1-11))+VLOOKUP($D32,$D$12:$Q$49,IF((Exp!$Y$73+1-12)&lt;=0,1,Exp!$Y$73+1-12))+VLOOKUP($D32,$D$12:$Q$49,IF((Exp!$Y$73+1-13)&lt;=0,1,Exp!$Y$73+1-13)))-(13-Exp!$Y$73+1)*$D32</f>
        <v>0</v>
      </c>
      <c r="T32" s="193">
        <f>Rev!S32</f>
        <v>0</v>
      </c>
    </row>
    <row r="33" spans="1:20" ht="15.6">
      <c r="A33" s="36"/>
      <c r="B33" s="456" t="str">
        <f>Rev!B33</f>
        <v>MIPPA</v>
      </c>
      <c r="C33" s="30"/>
      <c r="D33" s="30">
        <v>22</v>
      </c>
      <c r="E33" s="6">
        <f>Rev!E33</f>
        <v>0</v>
      </c>
      <c r="F33" s="6">
        <f>Rev!F33</f>
        <v>0</v>
      </c>
      <c r="G33" s="6">
        <f>Rev!G33</f>
        <v>0</v>
      </c>
      <c r="H33" s="6">
        <f>Rev!H33</f>
        <v>0</v>
      </c>
      <c r="I33" s="6">
        <f>Rev!I33</f>
        <v>0</v>
      </c>
      <c r="J33" s="6">
        <f>Rev!J33</f>
        <v>0</v>
      </c>
      <c r="K33" s="6">
        <f>Rev!K33</f>
        <v>0</v>
      </c>
      <c r="L33" s="6">
        <f>Rev!L33</f>
        <v>0</v>
      </c>
      <c r="M33" s="6">
        <f>Rev!M33</f>
        <v>0</v>
      </c>
      <c r="N33" s="6">
        <f>Rev!N33</f>
        <v>0</v>
      </c>
      <c r="O33" s="6">
        <f>Rev!O33</f>
        <v>0</v>
      </c>
      <c r="P33" s="6">
        <f>Rev!P33</f>
        <v>0</v>
      </c>
      <c r="Q33" s="6">
        <f>Rev!Q33</f>
        <v>0</v>
      </c>
      <c r="R33" s="193">
        <f>VLOOKUP(D33,$D$12:$Q$47,Exp!$Y$73+1)</f>
        <v>0</v>
      </c>
      <c r="S33" s="193">
        <f>SUM(VLOOKUP($D33,$D$12:$Q$49,IF((Exp!$Y$73+1)&lt;=0,1,Exp!$Y$73+1))+VLOOKUP($D33,$D$12:$Q$49,IF((Exp!$Y$73+1-1)&lt;=0,1,Exp!$Y$73+1-1))+VLOOKUP($D33,$D$12:$Q$49,IF((Exp!$Y$73+1-2)&lt;=0,1,Exp!$Y$73+1-2))+VLOOKUP($D33,$D$12:$Q$49,IF((Exp!$Y$73+1-3)&lt;=0,1,Exp!$Y$73+1-3))+VLOOKUP($D33,$D$12:$Q$49,IF((Exp!$Y$73+1-4)&lt;=0,1,Exp!$Y$73+1-4))+VLOOKUP($D33,$D$12:$Q$49,IF((Exp!$Y$73+1-5)&lt;=0,1,Exp!$Y$73+1-5))+VLOOKUP($D33,$D$12:$Q$49,IF((Exp!$Y$73+1-6)&lt;=0,1,Exp!$Y$73+1-6))+VLOOKUP($D33,$D$12:$Q$49,IF((Exp!$Y$73+1-7)&lt;=0,1,Exp!$Y$73+1-7))+VLOOKUP($D33,$D$12:$Q$49,IF((Exp!$Y$73+1-8)&lt;=0,1,Exp!$Y$73+1-8))+VLOOKUP($D33,$D$12:$Q$49,IF((Exp!$Y$73+1-9)&lt;=0,1,Exp!$Y$73+1-9))+VLOOKUP($D33,$D$12:$Q$49,IF((Exp!$Y$73+1-10)&lt;=0,1,Exp!$Y$73+1-10))+VLOOKUP($D33,$D$12:$Q$49,IF((Exp!$Y$73+1-11)&lt;=0,1,Exp!$Y$73+1-11))+VLOOKUP($D33,$D$12:$Q$49,IF((Exp!$Y$73+1-12)&lt;=0,1,Exp!$Y$73+1-12))+VLOOKUP($D33,$D$12:$Q$49,IF((Exp!$Y$73+1-13)&lt;=0,1,Exp!$Y$73+1-13)))-(13-Exp!$Y$73+1)*$D33</f>
        <v>0</v>
      </c>
      <c r="T33" s="193">
        <f>Rev!S33</f>
        <v>0</v>
      </c>
    </row>
    <row r="34" spans="1:20" ht="15.6">
      <c r="A34" s="36"/>
      <c r="B34" s="407" t="str">
        <f>Rev!B34</f>
        <v>Non Federal Match - Cash</v>
      </c>
      <c r="C34" s="30"/>
      <c r="D34" s="30">
        <v>23</v>
      </c>
      <c r="E34" s="6">
        <f>Rev!E34</f>
        <v>0</v>
      </c>
      <c r="F34" s="6">
        <f>Rev!F34</f>
        <v>0</v>
      </c>
      <c r="G34" s="6">
        <f>Rev!G34</f>
        <v>0</v>
      </c>
      <c r="H34" s="6">
        <f>Rev!H34</f>
        <v>0</v>
      </c>
      <c r="I34" s="6">
        <f>Rev!I34</f>
        <v>0</v>
      </c>
      <c r="J34" s="6">
        <f>Rev!J34</f>
        <v>0</v>
      </c>
      <c r="K34" s="6">
        <f>Rev!K34</f>
        <v>0</v>
      </c>
      <c r="L34" s="6">
        <f>Rev!L34</f>
        <v>0</v>
      </c>
      <c r="M34" s="6">
        <f>Rev!M34</f>
        <v>0</v>
      </c>
      <c r="N34" s="6">
        <f>Rev!N34</f>
        <v>0</v>
      </c>
      <c r="O34" s="6">
        <f>Rev!O34</f>
        <v>0</v>
      </c>
      <c r="P34" s="6">
        <f>Rev!P34</f>
        <v>0</v>
      </c>
      <c r="Q34" s="6">
        <f>Rev!Q34</f>
        <v>0</v>
      </c>
      <c r="R34" s="193">
        <f>VLOOKUP(D34,$D$12:$Q$47,Exp!$Y$73+1)</f>
        <v>0</v>
      </c>
      <c r="S34" s="193">
        <f>SUM(VLOOKUP($D34,$D$12:$Q$49,IF((Exp!$Y$73+1)&lt;=0,1,Exp!$Y$73+1))+VLOOKUP($D34,$D$12:$Q$49,IF((Exp!$Y$73+1-1)&lt;=0,1,Exp!$Y$73+1-1))+VLOOKUP($D34,$D$12:$Q$49,IF((Exp!$Y$73+1-2)&lt;=0,1,Exp!$Y$73+1-2))+VLOOKUP($D34,$D$12:$Q$49,IF((Exp!$Y$73+1-3)&lt;=0,1,Exp!$Y$73+1-3))+VLOOKUP($D34,$D$12:$Q$49,IF((Exp!$Y$73+1-4)&lt;=0,1,Exp!$Y$73+1-4))+VLOOKUP($D34,$D$12:$Q$49,IF((Exp!$Y$73+1-5)&lt;=0,1,Exp!$Y$73+1-5))+VLOOKUP($D34,$D$12:$Q$49,IF((Exp!$Y$73+1-6)&lt;=0,1,Exp!$Y$73+1-6))+VLOOKUP($D34,$D$12:$Q$49,IF((Exp!$Y$73+1-7)&lt;=0,1,Exp!$Y$73+1-7))+VLOOKUP($D34,$D$12:$Q$49,IF((Exp!$Y$73+1-8)&lt;=0,1,Exp!$Y$73+1-8))+VLOOKUP($D34,$D$12:$Q$49,IF((Exp!$Y$73+1-9)&lt;=0,1,Exp!$Y$73+1-9))+VLOOKUP($D34,$D$12:$Q$49,IF((Exp!$Y$73+1-10)&lt;=0,1,Exp!$Y$73+1-10))+VLOOKUP($D34,$D$12:$Q$49,IF((Exp!$Y$73+1-11)&lt;=0,1,Exp!$Y$73+1-11))+VLOOKUP($D34,$D$12:$Q$49,IF((Exp!$Y$73+1-12)&lt;=0,1,Exp!$Y$73+1-12))+VLOOKUP($D34,$D$12:$Q$49,IF((Exp!$Y$73+1-13)&lt;=0,1,Exp!$Y$73+1-13)))-(13-Exp!$Y$73+1)*$D34</f>
        <v>0</v>
      </c>
      <c r="T34" s="193">
        <f>Rev!S34</f>
        <v>0</v>
      </c>
    </row>
    <row r="35" spans="1:20" ht="15.6">
      <c r="A35" s="36"/>
      <c r="B35" s="407" t="str">
        <f>Rev!B35</f>
        <v>Non Federal Match - In-kind</v>
      </c>
      <c r="C35" s="30"/>
      <c r="D35" s="30">
        <v>24</v>
      </c>
      <c r="E35" s="6">
        <f>Rev!E35</f>
        <v>0</v>
      </c>
      <c r="F35" s="6">
        <f>Rev!F35</f>
        <v>0</v>
      </c>
      <c r="G35" s="6">
        <f>Rev!G35</f>
        <v>0</v>
      </c>
      <c r="H35" s="6">
        <f>Rev!H35</f>
        <v>0</v>
      </c>
      <c r="I35" s="6">
        <f>Rev!I35</f>
        <v>0</v>
      </c>
      <c r="J35" s="6">
        <f>Rev!J35</f>
        <v>0</v>
      </c>
      <c r="K35" s="6">
        <f>Rev!K35</f>
        <v>0</v>
      </c>
      <c r="L35" s="6">
        <f>Rev!L35</f>
        <v>0</v>
      </c>
      <c r="M35" s="6">
        <f>Rev!M35</f>
        <v>0</v>
      </c>
      <c r="N35" s="6">
        <f>Rev!N35</f>
        <v>0</v>
      </c>
      <c r="O35" s="6">
        <f>Rev!O35</f>
        <v>0</v>
      </c>
      <c r="P35" s="6">
        <f>Rev!P35</f>
        <v>0</v>
      </c>
      <c r="Q35" s="6">
        <f>Rev!Q35</f>
        <v>0</v>
      </c>
      <c r="R35" s="193">
        <f>VLOOKUP(D35,$D$12:$Q$47,Exp!$Y$73+1)</f>
        <v>0</v>
      </c>
      <c r="S35" s="193">
        <f>SUM(VLOOKUP($D35,$D$12:$Q$49,IF((Exp!$Y$73+1)&lt;=0,1,Exp!$Y$73+1))+VLOOKUP($D35,$D$12:$Q$49,IF((Exp!$Y$73+1-1)&lt;=0,1,Exp!$Y$73+1-1))+VLOOKUP($D35,$D$12:$Q$49,IF((Exp!$Y$73+1-2)&lt;=0,1,Exp!$Y$73+1-2))+VLOOKUP($D35,$D$12:$Q$49,IF((Exp!$Y$73+1-3)&lt;=0,1,Exp!$Y$73+1-3))+VLOOKUP($D35,$D$12:$Q$49,IF((Exp!$Y$73+1-4)&lt;=0,1,Exp!$Y$73+1-4))+VLOOKUP($D35,$D$12:$Q$49,IF((Exp!$Y$73+1-5)&lt;=0,1,Exp!$Y$73+1-5))+VLOOKUP($D35,$D$12:$Q$49,IF((Exp!$Y$73+1-6)&lt;=0,1,Exp!$Y$73+1-6))+VLOOKUP($D35,$D$12:$Q$49,IF((Exp!$Y$73+1-7)&lt;=0,1,Exp!$Y$73+1-7))+VLOOKUP($D35,$D$12:$Q$49,IF((Exp!$Y$73+1-8)&lt;=0,1,Exp!$Y$73+1-8))+VLOOKUP($D35,$D$12:$Q$49,IF((Exp!$Y$73+1-9)&lt;=0,1,Exp!$Y$73+1-9))+VLOOKUP($D35,$D$12:$Q$49,IF((Exp!$Y$73+1-10)&lt;=0,1,Exp!$Y$73+1-10))+VLOOKUP($D35,$D$12:$Q$49,IF((Exp!$Y$73+1-11)&lt;=0,1,Exp!$Y$73+1-11))+VLOOKUP($D35,$D$12:$Q$49,IF((Exp!$Y$73+1-12)&lt;=0,1,Exp!$Y$73+1-12))+VLOOKUP($D35,$D$12:$Q$49,IF((Exp!$Y$73+1-13)&lt;=0,1,Exp!$Y$73+1-13)))-(13-Exp!$Y$73+1)*$D35</f>
        <v>0</v>
      </c>
      <c r="T35" s="193">
        <f>Rev!S35</f>
        <v>0</v>
      </c>
    </row>
    <row r="36" spans="1:20" ht="15.6">
      <c r="A36" s="36"/>
      <c r="B36" s="407" t="str">
        <f>Rev!B36</f>
        <v>Other (local, State, Fed)</v>
      </c>
      <c r="C36" s="30"/>
      <c r="D36" s="30">
        <v>25</v>
      </c>
      <c r="E36" s="6">
        <f>Rev!E36</f>
        <v>0</v>
      </c>
      <c r="F36" s="6">
        <f>Rev!F36</f>
        <v>0</v>
      </c>
      <c r="G36" s="6">
        <f>Rev!G36</f>
        <v>0</v>
      </c>
      <c r="H36" s="6">
        <f>Rev!H36</f>
        <v>0</v>
      </c>
      <c r="I36" s="6">
        <f>Rev!I36</f>
        <v>0</v>
      </c>
      <c r="J36" s="6">
        <f>Rev!J36</f>
        <v>0</v>
      </c>
      <c r="K36" s="6">
        <f>Rev!K36</f>
        <v>0</v>
      </c>
      <c r="L36" s="6">
        <f>Rev!L36</f>
        <v>0</v>
      </c>
      <c r="M36" s="6">
        <f>Rev!M36</f>
        <v>0</v>
      </c>
      <c r="N36" s="6">
        <f>Rev!N36</f>
        <v>0</v>
      </c>
      <c r="O36" s="6">
        <f>Rev!O36</f>
        <v>0</v>
      </c>
      <c r="P36" s="6">
        <f>Rev!P36</f>
        <v>0</v>
      </c>
      <c r="Q36" s="6">
        <f>Rev!Q36</f>
        <v>0</v>
      </c>
      <c r="R36" s="193">
        <f>VLOOKUP(D36,$D$12:$Q$47,Exp!$Y$73+1)</f>
        <v>0</v>
      </c>
      <c r="S36" s="193">
        <f>SUM(VLOOKUP($D36,$D$12:$Q$49,IF((Exp!$Y$73+1)&lt;=0,1,Exp!$Y$73+1))+VLOOKUP($D36,$D$12:$Q$49,IF((Exp!$Y$73+1-1)&lt;=0,1,Exp!$Y$73+1-1))+VLOOKUP($D36,$D$12:$Q$49,IF((Exp!$Y$73+1-2)&lt;=0,1,Exp!$Y$73+1-2))+VLOOKUP($D36,$D$12:$Q$49,IF((Exp!$Y$73+1-3)&lt;=0,1,Exp!$Y$73+1-3))+VLOOKUP($D36,$D$12:$Q$49,IF((Exp!$Y$73+1-4)&lt;=0,1,Exp!$Y$73+1-4))+VLOOKUP($D36,$D$12:$Q$49,IF((Exp!$Y$73+1-5)&lt;=0,1,Exp!$Y$73+1-5))+VLOOKUP($D36,$D$12:$Q$49,IF((Exp!$Y$73+1-6)&lt;=0,1,Exp!$Y$73+1-6))+VLOOKUP($D36,$D$12:$Q$49,IF((Exp!$Y$73+1-7)&lt;=0,1,Exp!$Y$73+1-7))+VLOOKUP($D36,$D$12:$Q$49,IF((Exp!$Y$73+1-8)&lt;=0,1,Exp!$Y$73+1-8))+VLOOKUP($D36,$D$12:$Q$49,IF((Exp!$Y$73+1-9)&lt;=0,1,Exp!$Y$73+1-9))+VLOOKUP($D36,$D$12:$Q$49,IF((Exp!$Y$73+1-10)&lt;=0,1,Exp!$Y$73+1-10))+VLOOKUP($D36,$D$12:$Q$49,IF((Exp!$Y$73+1-11)&lt;=0,1,Exp!$Y$73+1-11))+VLOOKUP($D36,$D$12:$Q$49,IF((Exp!$Y$73+1-12)&lt;=0,1,Exp!$Y$73+1-12))+VLOOKUP($D36,$D$12:$Q$49,IF((Exp!$Y$73+1-13)&lt;=0,1,Exp!$Y$73+1-13)))-(13-Exp!$Y$73+1)*$D36</f>
        <v>0</v>
      </c>
      <c r="T36" s="193">
        <f>Rev!S36</f>
        <v>0</v>
      </c>
    </row>
    <row r="37" spans="1:20" ht="15.6">
      <c r="A37" s="36"/>
      <c r="B37" s="407" t="str">
        <f>Rev!B37</f>
        <v>Program Income</v>
      </c>
      <c r="C37" s="30"/>
      <c r="D37" s="30">
        <v>26</v>
      </c>
      <c r="E37" s="6">
        <f>Rev!E37</f>
        <v>0</v>
      </c>
      <c r="F37" s="6">
        <f>Rev!F37</f>
        <v>0</v>
      </c>
      <c r="G37" s="6">
        <f>Rev!G37</f>
        <v>0</v>
      </c>
      <c r="H37" s="6">
        <f>Rev!H37</f>
        <v>0</v>
      </c>
      <c r="I37" s="6">
        <f>Rev!I37</f>
        <v>0</v>
      </c>
      <c r="J37" s="6">
        <f>Rev!J37</f>
        <v>0</v>
      </c>
      <c r="K37" s="6">
        <f>Rev!K37</f>
        <v>0</v>
      </c>
      <c r="L37" s="6">
        <f>Rev!L37</f>
        <v>0</v>
      </c>
      <c r="M37" s="6">
        <f>Rev!M37</f>
        <v>0</v>
      </c>
      <c r="N37" s="6">
        <f>Rev!N37</f>
        <v>0</v>
      </c>
      <c r="O37" s="6">
        <f>Rev!O37</f>
        <v>0</v>
      </c>
      <c r="P37" s="6">
        <f>Rev!P37</f>
        <v>0</v>
      </c>
      <c r="Q37" s="6">
        <f>Rev!Q37</f>
        <v>0</v>
      </c>
      <c r="R37" s="193">
        <f>VLOOKUP(D37,$D$12:$Q$47,Exp!$Y$73+1)</f>
        <v>0</v>
      </c>
      <c r="S37" s="193">
        <f>SUM(VLOOKUP($D37,$D$12:$Q$49,IF((Exp!$Y$73+1)&lt;=0,1,Exp!$Y$73+1))+VLOOKUP($D37,$D$12:$Q$49,IF((Exp!$Y$73+1-1)&lt;=0,1,Exp!$Y$73+1-1))+VLOOKUP($D37,$D$12:$Q$49,IF((Exp!$Y$73+1-2)&lt;=0,1,Exp!$Y$73+1-2))+VLOOKUP($D37,$D$12:$Q$49,IF((Exp!$Y$73+1-3)&lt;=0,1,Exp!$Y$73+1-3))+VLOOKUP($D37,$D$12:$Q$49,IF((Exp!$Y$73+1-4)&lt;=0,1,Exp!$Y$73+1-4))+VLOOKUP($D37,$D$12:$Q$49,IF((Exp!$Y$73+1-5)&lt;=0,1,Exp!$Y$73+1-5))+VLOOKUP($D37,$D$12:$Q$49,IF((Exp!$Y$73+1-6)&lt;=0,1,Exp!$Y$73+1-6))+VLOOKUP($D37,$D$12:$Q$49,IF((Exp!$Y$73+1-7)&lt;=0,1,Exp!$Y$73+1-7))+VLOOKUP($D37,$D$12:$Q$49,IF((Exp!$Y$73+1-8)&lt;=0,1,Exp!$Y$73+1-8))+VLOOKUP($D37,$D$12:$Q$49,IF((Exp!$Y$73+1-9)&lt;=0,1,Exp!$Y$73+1-9))+VLOOKUP($D37,$D$12:$Q$49,IF((Exp!$Y$73+1-10)&lt;=0,1,Exp!$Y$73+1-10))+VLOOKUP($D37,$D$12:$Q$49,IF((Exp!$Y$73+1-11)&lt;=0,1,Exp!$Y$73+1-11))+VLOOKUP($D37,$D$12:$Q$49,IF((Exp!$Y$73+1-12)&lt;=0,1,Exp!$Y$73+1-12))+VLOOKUP($D37,$D$12:$Q$49,IF((Exp!$Y$73+1-13)&lt;=0,1,Exp!$Y$73+1-13)))-(13-Exp!$Y$73+1)*$D37</f>
        <v>0</v>
      </c>
      <c r="T37" s="193">
        <f>Rev!S37</f>
        <v>0</v>
      </c>
    </row>
    <row r="38" spans="1:20" ht="15.6">
      <c r="A38" s="36" t="str">
        <f>Rev!A38</f>
        <v>CM6000</v>
      </c>
      <c r="B38" s="36" t="str">
        <f>Rev!B38</f>
        <v>Dues</v>
      </c>
      <c r="C38" s="30"/>
      <c r="D38" s="30">
        <v>27</v>
      </c>
      <c r="E38" s="6">
        <f>Rev!E38</f>
        <v>0</v>
      </c>
      <c r="F38" s="6">
        <f>Rev!F38</f>
        <v>0</v>
      </c>
      <c r="G38" s="6">
        <f>Rev!G38</f>
        <v>0</v>
      </c>
      <c r="H38" s="6">
        <f>Rev!H38</f>
        <v>0</v>
      </c>
      <c r="I38" s="6">
        <f>Rev!I38</f>
        <v>0</v>
      </c>
      <c r="J38" s="6">
        <f>Rev!J38</f>
        <v>0</v>
      </c>
      <c r="K38" s="6">
        <f>Rev!K38</f>
        <v>0</v>
      </c>
      <c r="L38" s="6">
        <f>Rev!L38</f>
        <v>0</v>
      </c>
      <c r="M38" s="6">
        <f>Rev!M38</f>
        <v>0</v>
      </c>
      <c r="N38" s="6">
        <f>Rev!N38</f>
        <v>0</v>
      </c>
      <c r="O38" s="6">
        <f>Rev!O38</f>
        <v>0</v>
      </c>
      <c r="P38" s="6">
        <f>Rev!P38</f>
        <v>0</v>
      </c>
      <c r="Q38" s="6">
        <f>Rev!Q38</f>
        <v>0</v>
      </c>
      <c r="R38" s="193">
        <f>VLOOKUP(D38,$D$12:$Q$47,Exp!$Y$73+1)</f>
        <v>0</v>
      </c>
      <c r="S38" s="193">
        <f>SUM(VLOOKUP($D38,$D$12:$Q$49,IF((Exp!$Y$73+1)&lt;=0,1,Exp!$Y$73+1))+VLOOKUP($D38,$D$12:$Q$49,IF((Exp!$Y$73+1-1)&lt;=0,1,Exp!$Y$73+1-1))+VLOOKUP($D38,$D$12:$Q$49,IF((Exp!$Y$73+1-2)&lt;=0,1,Exp!$Y$73+1-2))+VLOOKUP($D38,$D$12:$Q$49,IF((Exp!$Y$73+1-3)&lt;=0,1,Exp!$Y$73+1-3))+VLOOKUP($D38,$D$12:$Q$49,IF((Exp!$Y$73+1-4)&lt;=0,1,Exp!$Y$73+1-4))+VLOOKUP($D38,$D$12:$Q$49,IF((Exp!$Y$73+1-5)&lt;=0,1,Exp!$Y$73+1-5))+VLOOKUP($D38,$D$12:$Q$49,IF((Exp!$Y$73+1-6)&lt;=0,1,Exp!$Y$73+1-6))+VLOOKUP($D38,$D$12:$Q$49,IF((Exp!$Y$73+1-7)&lt;=0,1,Exp!$Y$73+1-7))+VLOOKUP($D38,$D$12:$Q$49,IF((Exp!$Y$73+1-8)&lt;=0,1,Exp!$Y$73+1-8))+VLOOKUP($D38,$D$12:$Q$49,IF((Exp!$Y$73+1-9)&lt;=0,1,Exp!$Y$73+1-9))+VLOOKUP($D38,$D$12:$Q$49,IF((Exp!$Y$73+1-10)&lt;=0,1,Exp!$Y$73+1-10))+VLOOKUP($D38,$D$12:$Q$49,IF((Exp!$Y$73+1-11)&lt;=0,1,Exp!$Y$73+1-11))+VLOOKUP($D38,$D$12:$Q$49,IF((Exp!$Y$73+1-12)&lt;=0,1,Exp!$Y$73+1-12))+VLOOKUP($D38,$D$12:$Q$49,IF((Exp!$Y$73+1-13)&lt;=0,1,Exp!$Y$73+1-13)))-(13-Exp!$Y$73+1)*$D38</f>
        <v>0</v>
      </c>
      <c r="T38" s="193">
        <f>Rev!S38</f>
        <v>0</v>
      </c>
    </row>
    <row r="39" spans="1:20" ht="15.6">
      <c r="A39" s="36">
        <f>Rev!A39</f>
        <v>6200</v>
      </c>
      <c r="B39" s="36" t="str">
        <f>Rev!B39</f>
        <v>Program Service Fees-Other</v>
      </c>
      <c r="C39" s="30"/>
      <c r="D39" s="30">
        <v>28</v>
      </c>
      <c r="E39" s="6">
        <f>Rev!E39</f>
        <v>0</v>
      </c>
      <c r="F39" s="6">
        <f>Rev!F39</f>
        <v>0</v>
      </c>
      <c r="G39" s="6">
        <f>Rev!G39</f>
        <v>0</v>
      </c>
      <c r="H39" s="6">
        <f>Rev!H39</f>
        <v>0</v>
      </c>
      <c r="I39" s="6">
        <f>Rev!I39</f>
        <v>0</v>
      </c>
      <c r="J39" s="6">
        <f>Rev!J39</f>
        <v>0</v>
      </c>
      <c r="K39" s="6">
        <f>Rev!K39</f>
        <v>0</v>
      </c>
      <c r="L39" s="6">
        <f>Rev!L39</f>
        <v>0</v>
      </c>
      <c r="M39" s="6">
        <f>Rev!M39</f>
        <v>0</v>
      </c>
      <c r="N39" s="6">
        <f>Rev!N39</f>
        <v>0</v>
      </c>
      <c r="O39" s="6">
        <f>Rev!O39</f>
        <v>0</v>
      </c>
      <c r="P39" s="6">
        <f>Rev!P39</f>
        <v>0</v>
      </c>
      <c r="Q39" s="6">
        <f>Rev!Q39</f>
        <v>0</v>
      </c>
      <c r="R39" s="193">
        <f>VLOOKUP(D39,$D$12:$Q$47,Exp!$Y$73+1)</f>
        <v>0</v>
      </c>
      <c r="S39" s="193">
        <f>SUM(VLOOKUP($D39,$D$12:$Q$49,IF((Exp!$Y$73+1)&lt;=0,1,Exp!$Y$73+1))+VLOOKUP($D39,$D$12:$Q$49,IF((Exp!$Y$73+1-1)&lt;=0,1,Exp!$Y$73+1-1))+VLOOKUP($D39,$D$12:$Q$49,IF((Exp!$Y$73+1-2)&lt;=0,1,Exp!$Y$73+1-2))+VLOOKUP($D39,$D$12:$Q$49,IF((Exp!$Y$73+1-3)&lt;=0,1,Exp!$Y$73+1-3))+VLOOKUP($D39,$D$12:$Q$49,IF((Exp!$Y$73+1-4)&lt;=0,1,Exp!$Y$73+1-4))+VLOOKUP($D39,$D$12:$Q$49,IF((Exp!$Y$73+1-5)&lt;=0,1,Exp!$Y$73+1-5))+VLOOKUP($D39,$D$12:$Q$49,IF((Exp!$Y$73+1-6)&lt;=0,1,Exp!$Y$73+1-6))+VLOOKUP($D39,$D$12:$Q$49,IF((Exp!$Y$73+1-7)&lt;=0,1,Exp!$Y$73+1-7))+VLOOKUP($D39,$D$12:$Q$49,IF((Exp!$Y$73+1-8)&lt;=0,1,Exp!$Y$73+1-8))+VLOOKUP($D39,$D$12:$Q$49,IF((Exp!$Y$73+1-9)&lt;=0,1,Exp!$Y$73+1-9))+VLOOKUP($D39,$D$12:$Q$49,IF((Exp!$Y$73+1-10)&lt;=0,1,Exp!$Y$73+1-10))+VLOOKUP($D39,$D$12:$Q$49,IF((Exp!$Y$73+1-11)&lt;=0,1,Exp!$Y$73+1-11))+VLOOKUP($D39,$D$12:$Q$49,IF((Exp!$Y$73+1-12)&lt;=0,1,Exp!$Y$73+1-12))+VLOOKUP($D39,$D$12:$Q$49,IF((Exp!$Y$73+1-13)&lt;=0,1,Exp!$Y$73+1-13)))-(13-Exp!$Y$73+1)*$D39</f>
        <v>0</v>
      </c>
      <c r="T39" s="193">
        <f>Rev!S39</f>
        <v>0</v>
      </c>
    </row>
    <row r="40" spans="1:20" ht="15.6">
      <c r="A40" s="36">
        <f>Rev!A40</f>
        <v>6206</v>
      </c>
      <c r="B40" s="36" t="str">
        <f>Rev!B40</f>
        <v>Program Service Fees-Insurance</v>
      </c>
      <c r="C40" s="30"/>
      <c r="D40" s="30">
        <v>29</v>
      </c>
      <c r="E40" s="6">
        <f>Rev!E40</f>
        <v>0</v>
      </c>
      <c r="F40" s="6">
        <f>Rev!F40</f>
        <v>0</v>
      </c>
      <c r="G40" s="6">
        <f>Rev!G40</f>
        <v>0</v>
      </c>
      <c r="H40" s="6">
        <f>Rev!H40</f>
        <v>0</v>
      </c>
      <c r="I40" s="6">
        <f>Rev!I40</f>
        <v>0</v>
      </c>
      <c r="J40" s="6">
        <f>Rev!J40</f>
        <v>0</v>
      </c>
      <c r="K40" s="6">
        <f>Rev!K40</f>
        <v>0</v>
      </c>
      <c r="L40" s="6">
        <f>Rev!L40</f>
        <v>0</v>
      </c>
      <c r="M40" s="6">
        <f>Rev!M40</f>
        <v>0</v>
      </c>
      <c r="N40" s="6">
        <f>Rev!N40</f>
        <v>0</v>
      </c>
      <c r="O40" s="6">
        <f>Rev!O40</f>
        <v>0</v>
      </c>
      <c r="P40" s="6">
        <f>Rev!P40</f>
        <v>0</v>
      </c>
      <c r="Q40" s="6">
        <f>Rev!Q40</f>
        <v>0</v>
      </c>
      <c r="R40" s="193">
        <f>VLOOKUP(D40,$D$12:$Q$47,Exp!$Y$73+1)</f>
        <v>0</v>
      </c>
      <c r="S40" s="193">
        <f>SUM(VLOOKUP($D40,$D$12:$Q$49,IF((Exp!$Y$73+1)&lt;=0,1,Exp!$Y$73+1))+VLOOKUP($D40,$D$12:$Q$49,IF((Exp!$Y$73+1-1)&lt;=0,1,Exp!$Y$73+1-1))+VLOOKUP($D40,$D$12:$Q$49,IF((Exp!$Y$73+1-2)&lt;=0,1,Exp!$Y$73+1-2))+VLOOKUP($D40,$D$12:$Q$49,IF((Exp!$Y$73+1-3)&lt;=0,1,Exp!$Y$73+1-3))+VLOOKUP($D40,$D$12:$Q$49,IF((Exp!$Y$73+1-4)&lt;=0,1,Exp!$Y$73+1-4))+VLOOKUP($D40,$D$12:$Q$49,IF((Exp!$Y$73+1-5)&lt;=0,1,Exp!$Y$73+1-5))+VLOOKUP($D40,$D$12:$Q$49,IF((Exp!$Y$73+1-6)&lt;=0,1,Exp!$Y$73+1-6))+VLOOKUP($D40,$D$12:$Q$49,IF((Exp!$Y$73+1-7)&lt;=0,1,Exp!$Y$73+1-7))+VLOOKUP($D40,$D$12:$Q$49,IF((Exp!$Y$73+1-8)&lt;=0,1,Exp!$Y$73+1-8))+VLOOKUP($D40,$D$12:$Q$49,IF((Exp!$Y$73+1-9)&lt;=0,1,Exp!$Y$73+1-9))+VLOOKUP($D40,$D$12:$Q$49,IF((Exp!$Y$73+1-10)&lt;=0,1,Exp!$Y$73+1-10))+VLOOKUP($D40,$D$12:$Q$49,IF((Exp!$Y$73+1-11)&lt;=0,1,Exp!$Y$73+1-11))+VLOOKUP($D40,$D$12:$Q$49,IF((Exp!$Y$73+1-12)&lt;=0,1,Exp!$Y$73+1-12))+VLOOKUP($D40,$D$12:$Q$49,IF((Exp!$Y$73+1-13)&lt;=0,1,Exp!$Y$73+1-13)))-(13-Exp!$Y$73+1)*$D40</f>
        <v>0</v>
      </c>
      <c r="T40" s="193">
        <f>Rev!S40</f>
        <v>0</v>
      </c>
    </row>
    <row r="41" spans="1:20" ht="15.6">
      <c r="A41" s="36" t="str">
        <f>Rev!A41</f>
        <v>CM6300</v>
      </c>
      <c r="B41" s="36" t="str">
        <f>Rev!B41</f>
        <v>Intra Agency Sales of Supplies</v>
      </c>
      <c r="C41" s="30"/>
      <c r="D41" s="30">
        <v>30</v>
      </c>
      <c r="E41" s="6">
        <f>Rev!E41</f>
        <v>0</v>
      </c>
      <c r="F41" s="6">
        <f>Rev!F41</f>
        <v>0</v>
      </c>
      <c r="G41" s="6">
        <f>Rev!G41</f>
        <v>0</v>
      </c>
      <c r="H41" s="6">
        <f>Rev!H41</f>
        <v>0</v>
      </c>
      <c r="I41" s="6">
        <f>Rev!I41</f>
        <v>0</v>
      </c>
      <c r="J41" s="6">
        <f>Rev!J41</f>
        <v>0</v>
      </c>
      <c r="K41" s="6">
        <f>Rev!K41</f>
        <v>0</v>
      </c>
      <c r="L41" s="6">
        <f>Rev!L41</f>
        <v>0</v>
      </c>
      <c r="M41" s="6">
        <f>Rev!M41</f>
        <v>0</v>
      </c>
      <c r="N41" s="6">
        <f>Rev!N41</f>
        <v>0</v>
      </c>
      <c r="O41" s="6">
        <f>Rev!O41</f>
        <v>0</v>
      </c>
      <c r="P41" s="6">
        <f>Rev!P41</f>
        <v>0</v>
      </c>
      <c r="Q41" s="6">
        <f>Rev!Q41</f>
        <v>0</v>
      </c>
      <c r="R41" s="193">
        <f>VLOOKUP(D41,$D$12:$Q$47,Exp!$Y$73+1)</f>
        <v>0</v>
      </c>
      <c r="S41" s="193">
        <f>SUM(VLOOKUP($D41,$D$12:$Q$49,IF((Exp!$Y$73+1)&lt;=0,1,Exp!$Y$73+1))+VLOOKUP($D41,$D$12:$Q$49,IF((Exp!$Y$73+1-1)&lt;=0,1,Exp!$Y$73+1-1))+VLOOKUP($D41,$D$12:$Q$49,IF((Exp!$Y$73+1-2)&lt;=0,1,Exp!$Y$73+1-2))+VLOOKUP($D41,$D$12:$Q$49,IF((Exp!$Y$73+1-3)&lt;=0,1,Exp!$Y$73+1-3))+VLOOKUP($D41,$D$12:$Q$49,IF((Exp!$Y$73+1-4)&lt;=0,1,Exp!$Y$73+1-4))+VLOOKUP($D41,$D$12:$Q$49,IF((Exp!$Y$73+1-5)&lt;=0,1,Exp!$Y$73+1-5))+VLOOKUP($D41,$D$12:$Q$49,IF((Exp!$Y$73+1-6)&lt;=0,1,Exp!$Y$73+1-6))+VLOOKUP($D41,$D$12:$Q$49,IF((Exp!$Y$73+1-7)&lt;=0,1,Exp!$Y$73+1-7))+VLOOKUP($D41,$D$12:$Q$49,IF((Exp!$Y$73+1-8)&lt;=0,1,Exp!$Y$73+1-8))+VLOOKUP($D41,$D$12:$Q$49,IF((Exp!$Y$73+1-9)&lt;=0,1,Exp!$Y$73+1-9))+VLOOKUP($D41,$D$12:$Q$49,IF((Exp!$Y$73+1-10)&lt;=0,1,Exp!$Y$73+1-10))+VLOOKUP($D41,$D$12:$Q$49,IF((Exp!$Y$73+1-11)&lt;=0,1,Exp!$Y$73+1-11))+VLOOKUP($D41,$D$12:$Q$49,IF((Exp!$Y$73+1-12)&lt;=0,1,Exp!$Y$73+1-12))+VLOOKUP($D41,$D$12:$Q$49,IF((Exp!$Y$73+1-13)&lt;=0,1,Exp!$Y$73+1-13)))-(13-Exp!$Y$73+1)*$D41</f>
        <v>0</v>
      </c>
      <c r="T41" s="193">
        <f>Rev!S41</f>
        <v>0</v>
      </c>
    </row>
    <row r="42" spans="1:20" ht="15.6">
      <c r="A42" s="36" t="str">
        <f>Rev!A42</f>
        <v>CM6400</v>
      </c>
      <c r="B42" s="36" t="str">
        <f>Rev!B42</f>
        <v>Revenue from Disposal of Assets</v>
      </c>
      <c r="C42" s="30"/>
      <c r="D42" s="30">
        <v>31</v>
      </c>
      <c r="E42" s="6">
        <f>Rev!E42</f>
        <v>0</v>
      </c>
      <c r="F42" s="6">
        <f>Rev!F42</f>
        <v>0</v>
      </c>
      <c r="G42" s="6">
        <f>Rev!G42</f>
        <v>0</v>
      </c>
      <c r="H42" s="6">
        <f>Rev!H42</f>
        <v>0</v>
      </c>
      <c r="I42" s="6">
        <f>Rev!I42</f>
        <v>0</v>
      </c>
      <c r="J42" s="6">
        <f>Rev!J42</f>
        <v>0</v>
      </c>
      <c r="K42" s="6">
        <f>Rev!K42</f>
        <v>0</v>
      </c>
      <c r="L42" s="6">
        <f>Rev!L42</f>
        <v>0</v>
      </c>
      <c r="M42" s="6">
        <f>Rev!M42</f>
        <v>0</v>
      </c>
      <c r="N42" s="6">
        <f>Rev!N42</f>
        <v>0</v>
      </c>
      <c r="O42" s="6">
        <f>Rev!O42</f>
        <v>0</v>
      </c>
      <c r="P42" s="6">
        <f>Rev!P42</f>
        <v>0</v>
      </c>
      <c r="Q42" s="6">
        <f>Rev!Q42</f>
        <v>0</v>
      </c>
      <c r="R42" s="193">
        <f>VLOOKUP(D42,$D$12:$Q$47,Exp!$Y$73+1)</f>
        <v>0</v>
      </c>
      <c r="S42" s="193">
        <f>SUM(VLOOKUP($D42,$D$12:$Q$49,IF((Exp!$Y$73+1)&lt;=0,1,Exp!$Y$73+1))+VLOOKUP($D42,$D$12:$Q$49,IF((Exp!$Y$73+1-1)&lt;=0,1,Exp!$Y$73+1-1))+VLOOKUP($D42,$D$12:$Q$49,IF((Exp!$Y$73+1-2)&lt;=0,1,Exp!$Y$73+1-2))+VLOOKUP($D42,$D$12:$Q$49,IF((Exp!$Y$73+1-3)&lt;=0,1,Exp!$Y$73+1-3))+VLOOKUP($D42,$D$12:$Q$49,IF((Exp!$Y$73+1-4)&lt;=0,1,Exp!$Y$73+1-4))+VLOOKUP($D42,$D$12:$Q$49,IF((Exp!$Y$73+1-5)&lt;=0,1,Exp!$Y$73+1-5))+VLOOKUP($D42,$D$12:$Q$49,IF((Exp!$Y$73+1-6)&lt;=0,1,Exp!$Y$73+1-6))+VLOOKUP($D42,$D$12:$Q$49,IF((Exp!$Y$73+1-7)&lt;=0,1,Exp!$Y$73+1-7))+VLOOKUP($D42,$D$12:$Q$49,IF((Exp!$Y$73+1-8)&lt;=0,1,Exp!$Y$73+1-8))+VLOOKUP($D42,$D$12:$Q$49,IF((Exp!$Y$73+1-9)&lt;=0,1,Exp!$Y$73+1-9))+VLOOKUP($D42,$D$12:$Q$49,IF((Exp!$Y$73+1-10)&lt;=0,1,Exp!$Y$73+1-10))+VLOOKUP($D42,$D$12:$Q$49,IF((Exp!$Y$73+1-11)&lt;=0,1,Exp!$Y$73+1-11))+VLOOKUP($D42,$D$12:$Q$49,IF((Exp!$Y$73+1-12)&lt;=0,1,Exp!$Y$73+1-12))+VLOOKUP($D42,$D$12:$Q$49,IF((Exp!$Y$73+1-13)&lt;=0,1,Exp!$Y$73+1-13)))-(13-Exp!$Y$73+1)*$D42</f>
        <v>0</v>
      </c>
      <c r="T42" s="193">
        <f>Rev!S42</f>
        <v>0</v>
      </c>
    </row>
    <row r="43" spans="1:20" ht="15.6">
      <c r="A43" s="36">
        <f>Rev!A43</f>
        <v>6500</v>
      </c>
      <c r="B43" s="36" t="str">
        <f>Rev!B43</f>
        <v>Investment Revenue</v>
      </c>
      <c r="C43" s="30"/>
      <c r="D43" s="30">
        <v>32</v>
      </c>
      <c r="E43" s="6">
        <f>Rev!E43</f>
        <v>0</v>
      </c>
      <c r="F43" s="6">
        <f>Rev!F43</f>
        <v>0</v>
      </c>
      <c r="G43" s="6">
        <f>Rev!G43</f>
        <v>0</v>
      </c>
      <c r="H43" s="6">
        <f>Rev!H43</f>
        <v>0</v>
      </c>
      <c r="I43" s="6">
        <f>Rev!I43</f>
        <v>0</v>
      </c>
      <c r="J43" s="6">
        <f>Rev!J43</f>
        <v>0</v>
      </c>
      <c r="K43" s="6">
        <f>Rev!K43</f>
        <v>0</v>
      </c>
      <c r="L43" s="6">
        <f>Rev!L43</f>
        <v>0</v>
      </c>
      <c r="M43" s="6">
        <f>Rev!M43</f>
        <v>0</v>
      </c>
      <c r="N43" s="6">
        <f>Rev!N43</f>
        <v>0</v>
      </c>
      <c r="O43" s="6">
        <f>Rev!O43</f>
        <v>0</v>
      </c>
      <c r="P43" s="6">
        <f>Rev!P43</f>
        <v>0</v>
      </c>
      <c r="Q43" s="6">
        <f>Rev!Q43</f>
        <v>0</v>
      </c>
      <c r="R43" s="193">
        <f>VLOOKUP(D43,$D$12:$Q$47,Exp!$Y$73+1)</f>
        <v>0</v>
      </c>
      <c r="S43" s="193">
        <f>SUM(VLOOKUP($D43,$D$12:$Q$49,IF((Exp!$Y$73+1)&lt;=0,1,Exp!$Y$73+1))+VLOOKUP($D43,$D$12:$Q$49,IF((Exp!$Y$73+1-1)&lt;=0,1,Exp!$Y$73+1-1))+VLOOKUP($D43,$D$12:$Q$49,IF((Exp!$Y$73+1-2)&lt;=0,1,Exp!$Y$73+1-2))+VLOOKUP($D43,$D$12:$Q$49,IF((Exp!$Y$73+1-3)&lt;=0,1,Exp!$Y$73+1-3))+VLOOKUP($D43,$D$12:$Q$49,IF((Exp!$Y$73+1-4)&lt;=0,1,Exp!$Y$73+1-4))+VLOOKUP($D43,$D$12:$Q$49,IF((Exp!$Y$73+1-5)&lt;=0,1,Exp!$Y$73+1-5))+VLOOKUP($D43,$D$12:$Q$49,IF((Exp!$Y$73+1-6)&lt;=0,1,Exp!$Y$73+1-6))+VLOOKUP($D43,$D$12:$Q$49,IF((Exp!$Y$73+1-7)&lt;=0,1,Exp!$Y$73+1-7))+VLOOKUP($D43,$D$12:$Q$49,IF((Exp!$Y$73+1-8)&lt;=0,1,Exp!$Y$73+1-8))+VLOOKUP($D43,$D$12:$Q$49,IF((Exp!$Y$73+1-9)&lt;=0,1,Exp!$Y$73+1-9))+VLOOKUP($D43,$D$12:$Q$49,IF((Exp!$Y$73+1-10)&lt;=0,1,Exp!$Y$73+1-10))+VLOOKUP($D43,$D$12:$Q$49,IF((Exp!$Y$73+1-11)&lt;=0,1,Exp!$Y$73+1-11))+VLOOKUP($D43,$D$12:$Q$49,IF((Exp!$Y$73+1-12)&lt;=0,1,Exp!$Y$73+1-12))+VLOOKUP($D43,$D$12:$Q$49,IF((Exp!$Y$73+1-13)&lt;=0,1,Exp!$Y$73+1-13)))-(13-Exp!$Y$73+1)*$D43</f>
        <v>0</v>
      </c>
      <c r="T43" s="193">
        <f>Rev!S43</f>
        <v>0</v>
      </c>
    </row>
    <row r="44" spans="1:20" ht="15.6">
      <c r="A44" s="36">
        <f>Rev!A44</f>
        <v>6600</v>
      </c>
      <c r="B44" s="36" t="str">
        <f>Rev!B44</f>
        <v>Gains &amp; Losses on Investments</v>
      </c>
      <c r="C44" s="30"/>
      <c r="D44" s="30">
        <v>33</v>
      </c>
      <c r="E44" s="6">
        <f>Rev!E44</f>
        <v>0</v>
      </c>
      <c r="F44" s="6">
        <f>Rev!F44</f>
        <v>0</v>
      </c>
      <c r="G44" s="6">
        <f>Rev!G44</f>
        <v>0</v>
      </c>
      <c r="H44" s="6">
        <f>Rev!H44</f>
        <v>0</v>
      </c>
      <c r="I44" s="6">
        <f>Rev!I44</f>
        <v>0</v>
      </c>
      <c r="J44" s="6">
        <f>Rev!J44</f>
        <v>0</v>
      </c>
      <c r="K44" s="6">
        <f>Rev!K44</f>
        <v>0</v>
      </c>
      <c r="L44" s="6">
        <f>Rev!L44</f>
        <v>0</v>
      </c>
      <c r="M44" s="6">
        <f>Rev!M44</f>
        <v>0</v>
      </c>
      <c r="N44" s="6">
        <f>Rev!N44</f>
        <v>0</v>
      </c>
      <c r="O44" s="6">
        <f>Rev!O44</f>
        <v>0</v>
      </c>
      <c r="P44" s="6">
        <f>Rev!P44</f>
        <v>0</v>
      </c>
      <c r="Q44" s="6">
        <f>Rev!Q44</f>
        <v>0</v>
      </c>
      <c r="R44" s="193">
        <f>VLOOKUP(D44,$D$12:$Q$47,Exp!$Y$73+1)</f>
        <v>0</v>
      </c>
      <c r="S44" s="193">
        <f>SUM(VLOOKUP($D44,$D$12:$Q$49,IF((Exp!$Y$73+1)&lt;=0,1,Exp!$Y$73+1))+VLOOKUP($D44,$D$12:$Q$49,IF((Exp!$Y$73+1-1)&lt;=0,1,Exp!$Y$73+1-1))+VLOOKUP($D44,$D$12:$Q$49,IF((Exp!$Y$73+1-2)&lt;=0,1,Exp!$Y$73+1-2))+VLOOKUP($D44,$D$12:$Q$49,IF((Exp!$Y$73+1-3)&lt;=0,1,Exp!$Y$73+1-3))+VLOOKUP($D44,$D$12:$Q$49,IF((Exp!$Y$73+1-4)&lt;=0,1,Exp!$Y$73+1-4))+VLOOKUP($D44,$D$12:$Q$49,IF((Exp!$Y$73+1-5)&lt;=0,1,Exp!$Y$73+1-5))+VLOOKUP($D44,$D$12:$Q$49,IF((Exp!$Y$73+1-6)&lt;=0,1,Exp!$Y$73+1-6))+VLOOKUP($D44,$D$12:$Q$49,IF((Exp!$Y$73+1-7)&lt;=0,1,Exp!$Y$73+1-7))+VLOOKUP($D44,$D$12:$Q$49,IF((Exp!$Y$73+1-8)&lt;=0,1,Exp!$Y$73+1-8))+VLOOKUP($D44,$D$12:$Q$49,IF((Exp!$Y$73+1-9)&lt;=0,1,Exp!$Y$73+1-9))+VLOOKUP($D44,$D$12:$Q$49,IF((Exp!$Y$73+1-10)&lt;=0,1,Exp!$Y$73+1-10))+VLOOKUP($D44,$D$12:$Q$49,IF((Exp!$Y$73+1-11)&lt;=0,1,Exp!$Y$73+1-11))+VLOOKUP($D44,$D$12:$Q$49,IF((Exp!$Y$73+1-12)&lt;=0,1,Exp!$Y$73+1-12))+VLOOKUP($D44,$D$12:$Q$49,IF((Exp!$Y$73+1-13)&lt;=0,1,Exp!$Y$73+1-13)))-(13-Exp!$Y$73+1)*$D44</f>
        <v>0</v>
      </c>
      <c r="T44" s="193">
        <f>Rev!S44</f>
        <v>0</v>
      </c>
    </row>
    <row r="45" spans="1:20" ht="15.6">
      <c r="A45" s="36" t="str">
        <f>Rev!A45</f>
        <v>CM6900</v>
      </c>
      <c r="B45" s="36" t="str">
        <f>Rev!B45</f>
        <v>Miscellaneous Revenue</v>
      </c>
      <c r="C45" s="30"/>
      <c r="D45" s="30">
        <v>34</v>
      </c>
      <c r="E45" s="6">
        <f>Rev!E45</f>
        <v>0</v>
      </c>
      <c r="F45" s="6">
        <f>Rev!F45</f>
        <v>0</v>
      </c>
      <c r="G45" s="6">
        <f>Rev!G45</f>
        <v>0</v>
      </c>
      <c r="H45" s="6">
        <f>Rev!H45</f>
        <v>0</v>
      </c>
      <c r="I45" s="6">
        <f>Rev!I45</f>
        <v>0</v>
      </c>
      <c r="J45" s="6">
        <f>Rev!J45</f>
        <v>0</v>
      </c>
      <c r="K45" s="6">
        <f>Rev!K45</f>
        <v>0</v>
      </c>
      <c r="L45" s="6">
        <f>Rev!L45</f>
        <v>0</v>
      </c>
      <c r="M45" s="6">
        <f>Rev!M45</f>
        <v>0</v>
      </c>
      <c r="N45" s="6">
        <f>Rev!N45</f>
        <v>0</v>
      </c>
      <c r="O45" s="6">
        <f>Rev!O45</f>
        <v>0</v>
      </c>
      <c r="P45" s="6">
        <f>Rev!P45</f>
        <v>0</v>
      </c>
      <c r="Q45" s="6">
        <f>Rev!Q45</f>
        <v>0</v>
      </c>
      <c r="R45" s="193">
        <f>VLOOKUP(D45,$D$12:$Q$47,Exp!$Y$73+1)</f>
        <v>0</v>
      </c>
      <c r="S45" s="193">
        <f>SUM(VLOOKUP($D45,$D$12:$Q$49,IF((Exp!$Y$73+1)&lt;=0,1,Exp!$Y$73+1))+VLOOKUP($D45,$D$12:$Q$49,IF((Exp!$Y$73+1-1)&lt;=0,1,Exp!$Y$73+1-1))+VLOOKUP($D45,$D$12:$Q$49,IF((Exp!$Y$73+1-2)&lt;=0,1,Exp!$Y$73+1-2))+VLOOKUP($D45,$D$12:$Q$49,IF((Exp!$Y$73+1-3)&lt;=0,1,Exp!$Y$73+1-3))+VLOOKUP($D45,$D$12:$Q$49,IF((Exp!$Y$73+1-4)&lt;=0,1,Exp!$Y$73+1-4))+VLOOKUP($D45,$D$12:$Q$49,IF((Exp!$Y$73+1-5)&lt;=0,1,Exp!$Y$73+1-5))+VLOOKUP($D45,$D$12:$Q$49,IF((Exp!$Y$73+1-6)&lt;=0,1,Exp!$Y$73+1-6))+VLOOKUP($D45,$D$12:$Q$49,IF((Exp!$Y$73+1-7)&lt;=0,1,Exp!$Y$73+1-7))+VLOOKUP($D45,$D$12:$Q$49,IF((Exp!$Y$73+1-8)&lt;=0,1,Exp!$Y$73+1-8))+VLOOKUP($D45,$D$12:$Q$49,IF((Exp!$Y$73+1-9)&lt;=0,1,Exp!$Y$73+1-9))+VLOOKUP($D45,$D$12:$Q$49,IF((Exp!$Y$73+1-10)&lt;=0,1,Exp!$Y$73+1-10))+VLOOKUP($D45,$D$12:$Q$49,IF((Exp!$Y$73+1-11)&lt;=0,1,Exp!$Y$73+1-11))+VLOOKUP($D45,$D$12:$Q$49,IF((Exp!$Y$73+1-12)&lt;=0,1,Exp!$Y$73+1-12))+VLOOKUP($D45,$D$12:$Q$49,IF((Exp!$Y$73+1-13)&lt;=0,1,Exp!$Y$73+1-13)))-(13-Exp!$Y$73+1)*$D45</f>
        <v>0</v>
      </c>
      <c r="T45" s="193">
        <f>Rev!S45</f>
        <v>0</v>
      </c>
    </row>
    <row r="46" spans="1:20" ht="15.6">
      <c r="A46" s="36" t="str">
        <f>Rev!A46</f>
        <v>*</v>
      </c>
      <c r="B46" s="36" t="str">
        <f>Rev!B46</f>
        <v>Other Than Above</v>
      </c>
      <c r="C46" s="30"/>
      <c r="D46" s="30">
        <v>35</v>
      </c>
      <c r="E46" s="6">
        <f>Rev!E46</f>
        <v>0</v>
      </c>
      <c r="F46" s="6">
        <f>Rev!F46</f>
        <v>0</v>
      </c>
      <c r="G46" s="6">
        <f>Rev!G46</f>
        <v>0</v>
      </c>
      <c r="H46" s="6">
        <f>Rev!H46</f>
        <v>0</v>
      </c>
      <c r="I46" s="6">
        <f>Rev!I46</f>
        <v>0</v>
      </c>
      <c r="J46" s="6">
        <f>Rev!J46</f>
        <v>0</v>
      </c>
      <c r="K46" s="6">
        <f>Rev!K46</f>
        <v>0</v>
      </c>
      <c r="L46" s="6">
        <f>Rev!L46</f>
        <v>0</v>
      </c>
      <c r="M46" s="6">
        <f>Rev!M46</f>
        <v>0</v>
      </c>
      <c r="N46" s="6">
        <f>Rev!N46</f>
        <v>0</v>
      </c>
      <c r="O46" s="6">
        <f>Rev!O46</f>
        <v>0</v>
      </c>
      <c r="P46" s="6">
        <f>Rev!P46</f>
        <v>0</v>
      </c>
      <c r="Q46" s="6">
        <f>Rev!Q46</f>
        <v>0</v>
      </c>
      <c r="R46" s="193">
        <f>VLOOKUP(D46,$D$12:$Q$47,Exp!$Y$73+1)</f>
        <v>0</v>
      </c>
      <c r="S46" s="193">
        <f>SUM(VLOOKUP($D46,$D$12:$Q$49,IF((Exp!$Y$73+1)&lt;=0,1,Exp!$Y$73+1))+VLOOKUP($D46,$D$12:$Q$49,IF((Exp!$Y$73+1-1)&lt;=0,1,Exp!$Y$73+1-1))+VLOOKUP($D46,$D$12:$Q$49,IF((Exp!$Y$73+1-2)&lt;=0,1,Exp!$Y$73+1-2))+VLOOKUP($D46,$D$12:$Q$49,IF((Exp!$Y$73+1-3)&lt;=0,1,Exp!$Y$73+1-3))+VLOOKUP($D46,$D$12:$Q$49,IF((Exp!$Y$73+1-4)&lt;=0,1,Exp!$Y$73+1-4))+VLOOKUP($D46,$D$12:$Q$49,IF((Exp!$Y$73+1-5)&lt;=0,1,Exp!$Y$73+1-5))+VLOOKUP($D46,$D$12:$Q$49,IF((Exp!$Y$73+1-6)&lt;=0,1,Exp!$Y$73+1-6))+VLOOKUP($D46,$D$12:$Q$49,IF((Exp!$Y$73+1-7)&lt;=0,1,Exp!$Y$73+1-7))+VLOOKUP($D46,$D$12:$Q$49,IF((Exp!$Y$73+1-8)&lt;=0,1,Exp!$Y$73+1-8))+VLOOKUP($D46,$D$12:$Q$49,IF((Exp!$Y$73+1-9)&lt;=0,1,Exp!$Y$73+1-9))+VLOOKUP($D46,$D$12:$Q$49,IF((Exp!$Y$73+1-10)&lt;=0,1,Exp!$Y$73+1-10))+VLOOKUP($D46,$D$12:$Q$49,IF((Exp!$Y$73+1-11)&lt;=0,1,Exp!$Y$73+1-11))+VLOOKUP($D46,$D$12:$Q$49,IF((Exp!$Y$73+1-12)&lt;=0,1,Exp!$Y$73+1-12))+VLOOKUP($D46,$D$12:$Q$49,IF((Exp!$Y$73+1-13)&lt;=0,1,Exp!$Y$73+1-13)))-(13-Exp!$Y$73+1)*$D46</f>
        <v>0</v>
      </c>
      <c r="T46" s="193">
        <f>Rev!S46</f>
        <v>0</v>
      </c>
    </row>
    <row r="47" spans="1:20" ht="15.6">
      <c r="A47" s="36"/>
      <c r="B47" s="36" t="str">
        <f>Rev!B47</f>
        <v>DHHS Contract Revenue- Other Than Above</v>
      </c>
      <c r="C47" s="30"/>
      <c r="D47" s="30">
        <v>36</v>
      </c>
      <c r="E47" s="6">
        <f>Rev!E47</f>
        <v>0</v>
      </c>
      <c r="F47" s="6">
        <f>Rev!F47</f>
        <v>0</v>
      </c>
      <c r="G47" s="6">
        <f>Rev!G47</f>
        <v>0</v>
      </c>
      <c r="H47" s="6">
        <f>Rev!H47</f>
        <v>0</v>
      </c>
      <c r="I47" s="6">
        <f>Rev!I47</f>
        <v>0</v>
      </c>
      <c r="J47" s="6">
        <f>Rev!J47</f>
        <v>0</v>
      </c>
      <c r="K47" s="6">
        <f>Rev!K47</f>
        <v>0</v>
      </c>
      <c r="L47" s="6">
        <f>Rev!L47</f>
        <v>0</v>
      </c>
      <c r="M47" s="6">
        <f>Rev!M47</f>
        <v>0</v>
      </c>
      <c r="N47" s="6">
        <f>Rev!N47</f>
        <v>0</v>
      </c>
      <c r="O47" s="6">
        <f>Rev!O47</f>
        <v>0</v>
      </c>
      <c r="P47" s="6">
        <f>Rev!P47</f>
        <v>0</v>
      </c>
      <c r="Q47" s="6">
        <f>Rev!Q47</f>
        <v>0</v>
      </c>
      <c r="R47" s="193">
        <f>VLOOKUP(D47,$D$12:$Q$47,Exp!$Y$73+1)</f>
        <v>0</v>
      </c>
      <c r="S47" s="193">
        <f>SUM(VLOOKUP($D47,$D$12:$Q$49,IF((Exp!$Y$73+1)&lt;=0,1,Exp!$Y$73+1))+VLOOKUP($D47,$D$12:$Q$49,IF((Exp!$Y$73+1-1)&lt;=0,1,Exp!$Y$73+1-1))+VLOOKUP($D47,$D$12:$Q$49,IF((Exp!$Y$73+1-2)&lt;=0,1,Exp!$Y$73+1-2))+VLOOKUP($D47,$D$12:$Q$49,IF((Exp!$Y$73+1-3)&lt;=0,1,Exp!$Y$73+1-3))+VLOOKUP($D47,$D$12:$Q$49,IF((Exp!$Y$73+1-4)&lt;=0,1,Exp!$Y$73+1-4))+VLOOKUP($D47,$D$12:$Q$49,IF((Exp!$Y$73+1-5)&lt;=0,1,Exp!$Y$73+1-5))+VLOOKUP($D47,$D$12:$Q$49,IF((Exp!$Y$73+1-6)&lt;=0,1,Exp!$Y$73+1-6))+VLOOKUP($D47,$D$12:$Q$49,IF((Exp!$Y$73+1-7)&lt;=0,1,Exp!$Y$73+1-7))+VLOOKUP($D47,$D$12:$Q$49,IF((Exp!$Y$73+1-8)&lt;=0,1,Exp!$Y$73+1-8))+VLOOKUP($D47,$D$12:$Q$49,IF((Exp!$Y$73+1-9)&lt;=0,1,Exp!$Y$73+1-9))+VLOOKUP($D47,$D$12:$Q$49,IF((Exp!$Y$73+1-10)&lt;=0,1,Exp!$Y$73+1-10))+VLOOKUP($D47,$D$12:$Q$49,IF((Exp!$Y$73+1-11)&lt;=0,1,Exp!$Y$73+1-11))+VLOOKUP($D47,$D$12:$Q$49,IF((Exp!$Y$73+1-12)&lt;=0,1,Exp!$Y$73+1-12))+VLOOKUP($D47,$D$12:$Q$49,IF((Exp!$Y$73+1-13)&lt;=0,1,Exp!$Y$73+1-13)))-(13-Exp!$Y$73+1)*$D47</f>
        <v>0</v>
      </c>
      <c r="T47" s="193">
        <f>Rev!S47</f>
        <v>0</v>
      </c>
    </row>
    <row r="48" spans="1:20" ht="15.6">
      <c r="A48" s="36"/>
      <c r="B48" s="36" t="str">
        <f>Rev!B48</f>
        <v>Performance Payment</v>
      </c>
      <c r="C48" s="30"/>
      <c r="D48" s="30">
        <v>37</v>
      </c>
      <c r="E48" s="6">
        <f>Rev!E48</f>
        <v>0</v>
      </c>
      <c r="F48" s="6">
        <f>Rev!F48</f>
        <v>0</v>
      </c>
      <c r="G48" s="6">
        <f>Rev!G48</f>
        <v>0</v>
      </c>
      <c r="H48" s="6">
        <f>Rev!H48</f>
        <v>0</v>
      </c>
      <c r="I48" s="6">
        <f>Rev!I48</f>
        <v>0</v>
      </c>
      <c r="J48" s="6">
        <f>Rev!J48</f>
        <v>0</v>
      </c>
      <c r="K48" s="6">
        <f>Rev!K48</f>
        <v>0</v>
      </c>
      <c r="L48" s="6">
        <f>Rev!L48</f>
        <v>0</v>
      </c>
      <c r="M48" s="6">
        <f>Rev!M48</f>
        <v>0</v>
      </c>
      <c r="N48" s="6">
        <f>Rev!N48</f>
        <v>0</v>
      </c>
      <c r="O48" s="6">
        <f>Rev!O48</f>
        <v>0</v>
      </c>
      <c r="P48" s="6">
        <f>Rev!P48</f>
        <v>0</v>
      </c>
      <c r="Q48" s="6">
        <f>Rev!Q48</f>
        <v>0</v>
      </c>
      <c r="R48" s="193">
        <f>VLOOKUP(D48,$D$12:$Q$47,Exp!$Y$73+1)</f>
        <v>0</v>
      </c>
      <c r="S48" s="193">
        <f>SUM(VLOOKUP($D48,$D$12:$Q$49,IF((Exp!$Y$73+1)&lt;=0,1,Exp!$Y$73+1))+VLOOKUP($D48,$D$12:$Q$49,IF((Exp!$Y$73+1-1)&lt;=0,1,Exp!$Y$73+1-1))+VLOOKUP($D48,$D$12:$Q$49,IF((Exp!$Y$73+1-2)&lt;=0,1,Exp!$Y$73+1-2))+VLOOKUP($D48,$D$12:$Q$49,IF((Exp!$Y$73+1-3)&lt;=0,1,Exp!$Y$73+1-3))+VLOOKUP($D48,$D$12:$Q$49,IF((Exp!$Y$73+1-4)&lt;=0,1,Exp!$Y$73+1-4))+VLOOKUP($D48,$D$12:$Q$49,IF((Exp!$Y$73+1-5)&lt;=0,1,Exp!$Y$73+1-5))+VLOOKUP($D48,$D$12:$Q$49,IF((Exp!$Y$73+1-6)&lt;=0,1,Exp!$Y$73+1-6))+VLOOKUP($D48,$D$12:$Q$49,IF((Exp!$Y$73+1-7)&lt;=0,1,Exp!$Y$73+1-7))+VLOOKUP($D48,$D$12:$Q$49,IF((Exp!$Y$73+1-8)&lt;=0,1,Exp!$Y$73+1-8))+VLOOKUP($D48,$D$12:$Q$49,IF((Exp!$Y$73+1-9)&lt;=0,1,Exp!$Y$73+1-9))+VLOOKUP($D48,$D$12:$Q$49,IF((Exp!$Y$73+1-10)&lt;=0,1,Exp!$Y$73+1-10))+VLOOKUP($D48,$D$12:$Q$49,IF((Exp!$Y$73+1-11)&lt;=0,1,Exp!$Y$73+1-11))+VLOOKUP($D48,$D$12:$Q$49,IF((Exp!$Y$73+1-12)&lt;=0,1,Exp!$Y$73+1-12))+VLOOKUP($D48,$D$12:$Q$49,IF((Exp!$Y$73+1-13)&lt;=0,1,Exp!$Y$73+1-13)))-(13-Exp!$Y$73+1)*$D48</f>
        <v>0</v>
      </c>
      <c r="T48" s="193">
        <f>Rev!S48</f>
        <v>0</v>
      </c>
    </row>
    <row r="49" spans="1:20" ht="15.6">
      <c r="A49" s="36"/>
      <c r="B49" s="36">
        <f>Rev!B52</f>
        <v>0</v>
      </c>
      <c r="C49" s="30"/>
      <c r="D49" s="30">
        <v>38</v>
      </c>
      <c r="E49" s="6">
        <f>Rev!E49</f>
        <v>0</v>
      </c>
      <c r="F49" s="6">
        <f>Rev!F49</f>
        <v>0</v>
      </c>
      <c r="G49" s="6">
        <f>Rev!G49</f>
        <v>0</v>
      </c>
      <c r="H49" s="6">
        <f>Rev!H49</f>
        <v>0</v>
      </c>
      <c r="I49" s="6">
        <f>Rev!I49</f>
        <v>0</v>
      </c>
      <c r="J49" s="6">
        <f>Rev!J49</f>
        <v>0</v>
      </c>
      <c r="K49" s="6">
        <f>Rev!K49</f>
        <v>0</v>
      </c>
      <c r="L49" s="6">
        <f>Rev!L49</f>
        <v>0</v>
      </c>
      <c r="M49" s="6">
        <f>Rev!M49</f>
        <v>0</v>
      </c>
      <c r="N49" s="6">
        <f>Rev!N49</f>
        <v>0</v>
      </c>
      <c r="O49" s="6">
        <f>Rev!O49</f>
        <v>0</v>
      </c>
      <c r="P49" s="6">
        <f>Rev!P49</f>
        <v>0</v>
      </c>
      <c r="Q49" s="6">
        <f>Rev!Q49</f>
        <v>0</v>
      </c>
      <c r="R49" s="193">
        <f>VLOOKUP(D49,$D$12:$Q$47,Exp!$Y$73+1)</f>
        <v>0</v>
      </c>
      <c r="S49" s="193">
        <f>SUM(VLOOKUP($D49,$D$12:$Q$49,IF((Exp!$Y$73+1)&lt;=0,1,Exp!$Y$73+1))+VLOOKUP($D49,$D$12:$Q$49,IF((Exp!$Y$73+1-1)&lt;=0,1,Exp!$Y$73+1-1))+VLOOKUP($D49,$D$12:$Q$49,IF((Exp!$Y$73+1-2)&lt;=0,1,Exp!$Y$73+1-2))+VLOOKUP($D49,$D$12:$Q$49,IF((Exp!$Y$73+1-3)&lt;=0,1,Exp!$Y$73+1-3))+VLOOKUP($D49,$D$12:$Q$49,IF((Exp!$Y$73+1-4)&lt;=0,1,Exp!$Y$73+1-4))+VLOOKUP($D49,$D$12:$Q$49,IF((Exp!$Y$73+1-5)&lt;=0,1,Exp!$Y$73+1-5))+VLOOKUP($D49,$D$12:$Q$49,IF((Exp!$Y$73+1-6)&lt;=0,1,Exp!$Y$73+1-6))+VLOOKUP($D49,$D$12:$Q$49,IF((Exp!$Y$73+1-7)&lt;=0,1,Exp!$Y$73+1-7))+VLOOKUP($D49,$D$12:$Q$49,IF((Exp!$Y$73+1-8)&lt;=0,1,Exp!$Y$73+1-8))+VLOOKUP($D49,$D$12:$Q$49,IF((Exp!$Y$73+1-9)&lt;=0,1,Exp!$Y$73+1-9))+VLOOKUP($D49,$D$12:$Q$49,IF((Exp!$Y$73+1-10)&lt;=0,1,Exp!$Y$73+1-10))+VLOOKUP($D49,$D$12:$Q$49,IF((Exp!$Y$73+1-11)&lt;=0,1,Exp!$Y$73+1-11))+VLOOKUP($D49,$D$12:$Q$49,IF((Exp!$Y$73+1-12)&lt;=0,1,Exp!$Y$73+1-12))+VLOOKUP($D49,$D$12:$Q$49,IF((Exp!$Y$73+1-13)&lt;=0,1,Exp!$Y$73+1-13)))-(13-Exp!$Y$73+1)*$D49</f>
        <v>0</v>
      </c>
      <c r="T49" s="193">
        <f>Rev!S49</f>
        <v>0</v>
      </c>
    </row>
    <row r="50" spans="1:20" ht="15.6">
      <c r="A50" s="79"/>
      <c r="B50" s="33"/>
      <c r="C50" s="30"/>
      <c r="D50" s="30"/>
      <c r="E50" s="39"/>
      <c r="F50" s="39"/>
      <c r="G50" s="39"/>
      <c r="H50" s="39"/>
      <c r="I50" s="39"/>
      <c r="J50" s="39"/>
      <c r="K50" s="39"/>
      <c r="L50" s="39"/>
      <c r="M50" s="39"/>
      <c r="N50" s="39"/>
      <c r="O50" s="39"/>
      <c r="P50" s="39"/>
      <c r="Q50" s="39"/>
      <c r="R50" s="194"/>
      <c r="S50" s="194"/>
      <c r="T50" s="194"/>
    </row>
    <row r="51" spans="1:20" ht="15.6">
      <c r="A51" s="79"/>
      <c r="B51" s="32" t="s">
        <v>202</v>
      </c>
      <c r="C51" s="30"/>
      <c r="D51" s="30"/>
      <c r="E51" s="6">
        <f>+E53-E52</f>
        <v>0</v>
      </c>
      <c r="F51" s="6">
        <f t="shared" ref="F51:T51" si="0">+F53-F52</f>
        <v>0</v>
      </c>
      <c r="G51" s="6">
        <f t="shared" si="0"/>
        <v>0</v>
      </c>
      <c r="H51" s="6">
        <f t="shared" si="0"/>
        <v>0</v>
      </c>
      <c r="I51" s="6">
        <f t="shared" si="0"/>
        <v>0</v>
      </c>
      <c r="J51" s="6">
        <f t="shared" si="0"/>
        <v>0</v>
      </c>
      <c r="K51" s="6">
        <f t="shared" si="0"/>
        <v>0</v>
      </c>
      <c r="L51" s="6">
        <f t="shared" si="0"/>
        <v>0</v>
      </c>
      <c r="M51" s="6">
        <f t="shared" si="0"/>
        <v>0</v>
      </c>
      <c r="N51" s="6">
        <f t="shared" si="0"/>
        <v>0</v>
      </c>
      <c r="O51" s="6">
        <f t="shared" si="0"/>
        <v>0</v>
      </c>
      <c r="P51" s="6">
        <f t="shared" si="0"/>
        <v>0</v>
      </c>
      <c r="Q51" s="6">
        <f t="shared" si="0"/>
        <v>0</v>
      </c>
      <c r="R51" s="193">
        <f>+R53-R52</f>
        <v>0</v>
      </c>
      <c r="S51" s="193">
        <f t="shared" si="0"/>
        <v>0</v>
      </c>
      <c r="T51" s="193">
        <f t="shared" si="0"/>
        <v>0</v>
      </c>
    </row>
    <row r="52" spans="1:20" ht="15.6">
      <c r="A52" s="79"/>
      <c r="B52" s="80" t="s">
        <v>203</v>
      </c>
      <c r="C52" s="81"/>
      <c r="D52" s="81"/>
      <c r="E52" s="6">
        <f>SUM(E17:E33)</f>
        <v>0</v>
      </c>
      <c r="F52" s="6">
        <f t="shared" ref="F52:T52" si="1">SUM(F17:F33)</f>
        <v>0</v>
      </c>
      <c r="G52" s="6">
        <f t="shared" si="1"/>
        <v>0</v>
      </c>
      <c r="H52" s="6">
        <f t="shared" si="1"/>
        <v>0</v>
      </c>
      <c r="I52" s="6">
        <f t="shared" si="1"/>
        <v>0</v>
      </c>
      <c r="J52" s="6">
        <f t="shared" si="1"/>
        <v>0</v>
      </c>
      <c r="K52" s="6">
        <f t="shared" si="1"/>
        <v>0</v>
      </c>
      <c r="L52" s="6">
        <f t="shared" si="1"/>
        <v>0</v>
      </c>
      <c r="M52" s="6">
        <f t="shared" si="1"/>
        <v>0</v>
      </c>
      <c r="N52" s="6">
        <f t="shared" si="1"/>
        <v>0</v>
      </c>
      <c r="O52" s="6">
        <f t="shared" si="1"/>
        <v>0</v>
      </c>
      <c r="P52" s="6">
        <f t="shared" si="1"/>
        <v>0</v>
      </c>
      <c r="Q52" s="6">
        <f t="shared" si="1"/>
        <v>0</v>
      </c>
      <c r="R52" s="193">
        <f t="shared" si="1"/>
        <v>0</v>
      </c>
      <c r="S52" s="193">
        <f t="shared" si="1"/>
        <v>0</v>
      </c>
      <c r="T52" s="6">
        <f t="shared" si="1"/>
        <v>0</v>
      </c>
    </row>
    <row r="53" spans="1:20" ht="15.6">
      <c r="A53" s="79"/>
      <c r="B53" s="32" t="s">
        <v>42</v>
      </c>
      <c r="C53" s="30"/>
      <c r="D53" s="30"/>
      <c r="E53" s="7">
        <f t="shared" ref="E53:T53" si="2">SUM(E12:E49)</f>
        <v>0</v>
      </c>
      <c r="F53" s="7">
        <f t="shared" si="2"/>
        <v>0</v>
      </c>
      <c r="G53" s="7">
        <f t="shared" si="2"/>
        <v>0</v>
      </c>
      <c r="H53" s="7">
        <f t="shared" si="2"/>
        <v>0</v>
      </c>
      <c r="I53" s="7">
        <f t="shared" si="2"/>
        <v>0</v>
      </c>
      <c r="J53" s="7">
        <f t="shared" si="2"/>
        <v>0</v>
      </c>
      <c r="K53" s="7">
        <f t="shared" si="2"/>
        <v>0</v>
      </c>
      <c r="L53" s="7">
        <f t="shared" si="2"/>
        <v>0</v>
      </c>
      <c r="M53" s="7">
        <f t="shared" si="2"/>
        <v>0</v>
      </c>
      <c r="N53" s="7">
        <f t="shared" si="2"/>
        <v>0</v>
      </c>
      <c r="O53" s="7">
        <f t="shared" si="2"/>
        <v>0</v>
      </c>
      <c r="P53" s="7">
        <f t="shared" si="2"/>
        <v>0</v>
      </c>
      <c r="Q53" s="7">
        <f t="shared" si="2"/>
        <v>0</v>
      </c>
      <c r="R53" s="194">
        <f t="shared" si="2"/>
        <v>0</v>
      </c>
      <c r="S53" s="194">
        <f t="shared" si="2"/>
        <v>0</v>
      </c>
      <c r="T53" s="194">
        <f t="shared" si="2"/>
        <v>0</v>
      </c>
    </row>
    <row r="54" spans="1:20" ht="19.5" customHeight="1">
      <c r="A54" s="41" t="s">
        <v>40</v>
      </c>
      <c r="B54" s="14" t="s">
        <v>44</v>
      </c>
    </row>
    <row r="55" spans="1:20">
      <c r="B55" s="82"/>
      <c r="D55" s="14" t="s">
        <v>43</v>
      </c>
      <c r="I55" s="82"/>
      <c r="J55" s="82"/>
      <c r="K55" s="82"/>
      <c r="L55" s="82"/>
      <c r="M55" s="82"/>
      <c r="N55" s="82"/>
      <c r="O55" s="82"/>
      <c r="P55" s="82"/>
      <c r="Q55" s="82"/>
    </row>
    <row r="56" spans="1:20">
      <c r="B56" s="59" t="str">
        <f>Exp!A59</f>
        <v>Email to:dhhsaccounting@milwaukeecountywi.gov</v>
      </c>
    </row>
    <row r="57" spans="1:20">
      <c r="S57" s="59" t="s">
        <v>74</v>
      </c>
    </row>
    <row r="58" spans="1:20" ht="19.5" customHeight="1"/>
    <row r="60" spans="1:20" ht="19.5" customHeight="1">
      <c r="G60" s="14">
        <f>IF($V$60=0,0,($V$60*G58)-G49)</f>
        <v>0</v>
      </c>
    </row>
  </sheetData>
  <sheetProtection algorithmName="SHA-512" hashValue="Nd+O4GdCgJJ7LW6F7OBp7sschTuCUTyZoo/nPm5Ks7dyr4tfTiAxlSBP9jkBQWTlYsBuB9Ec4aETGCy1fgiKIg==" saltValue="GWhMy911Uu7ntubKbAEP4g==" spinCount="100000" sheet="1" objects="1" scenarios="1" formatCells="0"/>
  <mergeCells count="3">
    <mergeCell ref="S2:T2"/>
    <mergeCell ref="S4:T4"/>
    <mergeCell ref="S6:T6"/>
  </mergeCells>
  <phoneticPr fontId="0" type="noConversion"/>
  <pageMargins left="0.25" right="0.25" top="0.79" bottom="0.42" header="0.2" footer="0.3"/>
  <pageSetup scale="95" orientation="portrait" r:id="rId1"/>
  <headerFooter alignWithMargins="0">
    <oddHeader>&amp;C&amp;"Times New Roman,Bold"&amp;16Milwaukee County Department of Health and Human Services (DHHS)&amp;"Arial,Regular"&amp;10
&amp;"Arial,Bold"&amp;12 Revenue Report (Bill 2)</oddHeader>
    <oddFooter>&amp;C&amp;A&amp;RRevised 1/18/23</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212"/>
  <sheetViews>
    <sheetView workbookViewId="0">
      <selection activeCell="G9" sqref="G9"/>
    </sheetView>
  </sheetViews>
  <sheetFormatPr defaultColWidth="8.88671875" defaultRowHeight="13.2"/>
  <cols>
    <col min="1" max="1" width="8.109375" style="14" customWidth="1"/>
    <col min="2" max="2" width="11.77734375" style="14" customWidth="1"/>
    <col min="3" max="3" width="12.6640625" style="14" customWidth="1"/>
    <col min="4" max="4" width="9.88671875" style="14" customWidth="1"/>
    <col min="5" max="5" width="8.88671875" style="14" customWidth="1"/>
    <col min="6" max="6" width="7.33203125" style="14" customWidth="1"/>
    <col min="7" max="7" width="9.33203125" style="14" customWidth="1"/>
    <col min="8" max="11" width="7.6640625" style="14" customWidth="1"/>
    <col min="12" max="12" width="0.109375" style="14" customWidth="1"/>
    <col min="13" max="16" width="9.44140625" style="14" customWidth="1"/>
    <col min="17" max="17" width="9" style="14" customWidth="1"/>
    <col min="18" max="18" width="9.33203125" style="14" customWidth="1"/>
    <col min="19" max="19" width="13.44140625" style="14" customWidth="1"/>
    <col min="20" max="20" width="9.21875" customWidth="1"/>
    <col min="21" max="21" width="8.88671875" style="14" hidden="1" customWidth="1"/>
    <col min="22" max="22" width="19.6640625" style="14" hidden="1" customWidth="1"/>
    <col min="23" max="23" width="12.21875" style="14" hidden="1" customWidth="1"/>
    <col min="24" max="24" width="11.44140625" style="14" hidden="1" customWidth="1"/>
    <col min="25" max="25" width="27.33203125" style="14" customWidth="1"/>
    <col min="26" max="16384" width="8.88671875" style="14"/>
  </cols>
  <sheetData>
    <row r="1" spans="1:20" ht="21" customHeight="1">
      <c r="T1" s="14"/>
    </row>
    <row r="2" spans="1:20" s="18" customFormat="1" ht="15" customHeight="1">
      <c r="A2" s="14" t="s">
        <v>11</v>
      </c>
      <c r="B2" s="640" t="str">
        <f>IF(Exp!B2=0," ",Exp!B2)</f>
        <v xml:space="preserve"> </v>
      </c>
      <c r="C2" s="640"/>
      <c r="D2" s="640"/>
      <c r="E2" s="640"/>
      <c r="F2" s="159"/>
      <c r="G2" s="159"/>
      <c r="H2" s="70"/>
      <c r="I2" s="16"/>
      <c r="J2" s="16"/>
      <c r="K2" s="16"/>
      <c r="L2" s="16"/>
      <c r="M2" s="16"/>
      <c r="N2" s="16"/>
      <c r="O2" s="16"/>
      <c r="P2" s="16"/>
      <c r="Q2" s="41" t="s">
        <v>304</v>
      </c>
      <c r="R2" s="639"/>
      <c r="S2" s="639"/>
    </row>
    <row r="3" spans="1:20" s="18" customFormat="1" ht="4.5" customHeight="1">
      <c r="A3" s="14"/>
      <c r="B3" s="16"/>
      <c r="C3" s="16"/>
      <c r="D3" s="16"/>
      <c r="E3" s="16"/>
      <c r="F3" s="16"/>
      <c r="G3" s="16"/>
      <c r="H3" s="16"/>
      <c r="I3" s="16"/>
      <c r="J3" s="16"/>
      <c r="K3" s="16"/>
      <c r="L3" s="16"/>
      <c r="M3" s="16"/>
      <c r="N3" s="16"/>
      <c r="O3" s="16"/>
      <c r="P3" s="16"/>
    </row>
    <row r="4" spans="1:20" s="18" customFormat="1" ht="13.5" customHeight="1">
      <c r="A4" s="14" t="s">
        <v>13</v>
      </c>
      <c r="B4" s="164" t="str">
        <f>IF(Exp!B4=0," ",Exp!B4)</f>
        <v xml:space="preserve"> </v>
      </c>
      <c r="C4" s="87"/>
      <c r="D4" s="18" t="s">
        <v>226</v>
      </c>
      <c r="E4" s="163" t="str">
        <f>VLOOKUP(Exp!AB66,Exp!AA60:AB65,2)</f>
        <v>ADS</v>
      </c>
      <c r="F4" s="192"/>
      <c r="G4" s="192"/>
      <c r="H4" s="70"/>
      <c r="I4" s="16"/>
      <c r="J4" s="16"/>
      <c r="K4" s="16"/>
      <c r="L4" s="16"/>
      <c r="M4" s="16"/>
      <c r="N4" s="16"/>
      <c r="O4" s="16"/>
      <c r="P4" s="16"/>
      <c r="Q4" s="165" t="s">
        <v>14</v>
      </c>
      <c r="R4" s="166" t="str">
        <f>IF(Exp!R4=0," ",Exp!R4)</f>
        <v>Certified by</v>
      </c>
      <c r="S4" s="117"/>
    </row>
    <row r="5" spans="1:20" s="18" customFormat="1" ht="13.5" customHeight="1">
      <c r="A5" s="14" t="s">
        <v>294</v>
      </c>
      <c r="B5" s="16">
        <v>7</v>
      </c>
      <c r="C5" s="16"/>
      <c r="D5" s="16"/>
      <c r="E5" s="16"/>
      <c r="F5" s="16"/>
      <c r="G5" s="16"/>
      <c r="H5" s="16"/>
      <c r="I5" s="16"/>
      <c r="J5" s="16"/>
      <c r="K5" s="16"/>
      <c r="L5" s="16"/>
      <c r="M5" s="16"/>
      <c r="N5" s="16"/>
      <c r="O5" s="16"/>
      <c r="P5" s="16"/>
      <c r="Q5" s="600" t="s">
        <v>15</v>
      </c>
      <c r="R5" s="600"/>
    </row>
    <row r="6" spans="1:20" s="18" customFormat="1" ht="13.5" customHeight="1">
      <c r="A6" s="14" t="s">
        <v>16</v>
      </c>
      <c r="B6" s="164" t="str">
        <f>IF(Exp!B6=0," ",Exp!B6)</f>
        <v xml:space="preserve"> </v>
      </c>
      <c r="C6" s="69"/>
      <c r="D6" s="69"/>
      <c r="E6" s="70"/>
      <c r="F6" s="70"/>
      <c r="G6" s="70"/>
      <c r="H6" s="70"/>
      <c r="I6" s="16"/>
      <c r="J6" s="16"/>
      <c r="K6" s="16"/>
      <c r="L6" s="16"/>
      <c r="M6" s="16"/>
      <c r="N6" s="16"/>
      <c r="O6" s="16"/>
      <c r="P6" s="16"/>
      <c r="Q6" s="165" t="s">
        <v>100</v>
      </c>
      <c r="R6" s="166" t="str">
        <f>IF(Exp!R6=0," ",Exp!R6)</f>
        <v xml:space="preserve"> </v>
      </c>
      <c r="S6" s="117"/>
    </row>
    <row r="7" spans="1:20" s="18" customFormat="1" ht="6" customHeight="1">
      <c r="A7" s="14"/>
      <c r="B7" s="16"/>
      <c r="C7" s="16"/>
      <c r="D7" s="16"/>
      <c r="E7" s="16"/>
      <c r="F7" s="16"/>
      <c r="G7" s="16"/>
      <c r="H7" s="16"/>
      <c r="I7" s="16"/>
      <c r="J7" s="16"/>
      <c r="K7" s="16"/>
      <c r="L7" s="16"/>
      <c r="M7" s="16"/>
      <c r="N7" s="16"/>
      <c r="O7" s="16"/>
      <c r="P7" s="16"/>
    </row>
    <row r="8" spans="1:20" s="18" customFormat="1" ht="13.5" customHeight="1">
      <c r="A8" s="14" t="s">
        <v>17</v>
      </c>
      <c r="B8" s="164" t="str">
        <f>IF(Exp!B8=0," ",Exp!B8)</f>
        <v xml:space="preserve"> </v>
      </c>
      <c r="C8" s="69"/>
      <c r="D8" s="69"/>
      <c r="E8" s="70"/>
      <c r="F8" s="70"/>
      <c r="G8" s="70"/>
      <c r="H8" s="70"/>
      <c r="I8" s="16"/>
      <c r="J8" s="16"/>
      <c r="K8" s="16"/>
      <c r="L8" s="16"/>
      <c r="M8" s="16"/>
      <c r="N8" s="16"/>
      <c r="O8" s="16"/>
      <c r="P8" s="16"/>
      <c r="Q8" s="24"/>
      <c r="R8" s="59" t="s">
        <v>196</v>
      </c>
      <c r="S8" s="168" t="str">
        <f>IF(Exp!S8=0," ",Exp!S8)</f>
        <v xml:space="preserve"> </v>
      </c>
    </row>
    <row r="9" spans="1:20" ht="15.75" customHeight="1">
      <c r="B9" s="161" t="s">
        <v>243</v>
      </c>
      <c r="C9" s="160" t="s">
        <v>241</v>
      </c>
      <c r="E9" s="15"/>
      <c r="F9" s="15"/>
      <c r="G9" s="324">
        <f>Exp!I2</f>
        <v>2026</v>
      </c>
      <c r="R9" s="167" t="s">
        <v>242</v>
      </c>
      <c r="S9" s="168" t="str">
        <f>IF(Exp!S10=0," ",Exp!S10)</f>
        <v xml:space="preserve"> </v>
      </c>
      <c r="T9" s="14"/>
    </row>
    <row r="10" spans="1:20" ht="15" customHeight="1" thickBot="1">
      <c r="A10" s="15" t="s">
        <v>240</v>
      </c>
      <c r="B10" s="31" t="str">
        <f>VLOOKUP(Exp!AD72,Exp!AD60:AE71,2)</f>
        <v>JANUARY</v>
      </c>
      <c r="C10" s="31" t="str">
        <f>VLOOKUP(Exp!AG72,Exp!AG60:AH71,2)</f>
        <v>DECEMBER</v>
      </c>
      <c r="D10" s="174" t="s">
        <v>252</v>
      </c>
      <c r="E10" s="31" t="str">
        <f>VLOOKUP(Exp!AI62,Exp!AI60:AJ61,2)</f>
        <v>Partial</v>
      </c>
      <c r="F10" s="47"/>
      <c r="G10" s="47"/>
      <c r="T10" s="14"/>
    </row>
    <row r="11" spans="1:20" ht="16.8" thickBot="1">
      <c r="A11" s="25"/>
      <c r="D11" s="41"/>
      <c r="E11" s="154"/>
      <c r="F11" s="154"/>
      <c r="G11" s="154"/>
      <c r="H11" s="645" t="s">
        <v>306</v>
      </c>
      <c r="I11" s="646"/>
      <c r="J11" s="646"/>
      <c r="K11" s="647"/>
      <c r="S11" s="149"/>
      <c r="T11" s="14"/>
    </row>
    <row r="12" spans="1:20" ht="54" thickBot="1">
      <c r="A12" s="250" t="s">
        <v>297</v>
      </c>
      <c r="B12" s="653" t="s">
        <v>309</v>
      </c>
      <c r="C12" s="654"/>
      <c r="D12" s="654"/>
      <c r="E12" s="261" t="s">
        <v>308</v>
      </c>
      <c r="F12" s="260" t="s">
        <v>303</v>
      </c>
      <c r="G12" s="276" t="s">
        <v>307</v>
      </c>
      <c r="H12" s="292" t="s">
        <v>315</v>
      </c>
      <c r="I12" s="293" t="s">
        <v>299</v>
      </c>
      <c r="J12" s="293" t="s">
        <v>300</v>
      </c>
      <c r="K12" s="294" t="s">
        <v>301</v>
      </c>
      <c r="L12" s="251">
        <v>1</v>
      </c>
      <c r="M12" s="288" t="s">
        <v>315</v>
      </c>
      <c r="N12" s="289" t="s">
        <v>299</v>
      </c>
      <c r="O12" s="289" t="s">
        <v>300</v>
      </c>
      <c r="P12" s="289" t="s">
        <v>301</v>
      </c>
      <c r="Q12" s="290" t="str">
        <f>VLOOKUP($L12,$L$12:$P$12,$W$31+1)</f>
        <v>Mar 31</v>
      </c>
      <c r="R12" s="252" t="s">
        <v>324</v>
      </c>
      <c r="S12" s="267" t="s">
        <v>325</v>
      </c>
      <c r="T12" s="268" t="s">
        <v>313</v>
      </c>
    </row>
    <row r="13" spans="1:20" ht="23.25" customHeight="1">
      <c r="A13" s="77"/>
      <c r="B13" s="63"/>
      <c r="C13" s="173"/>
      <c r="D13" s="72"/>
      <c r="E13" s="65"/>
      <c r="F13" s="248"/>
      <c r="G13" s="277" t="s">
        <v>310</v>
      </c>
      <c r="H13" s="280" t="s">
        <v>302</v>
      </c>
      <c r="I13" s="249" t="s">
        <v>302</v>
      </c>
      <c r="J13" s="249" t="s">
        <v>302</v>
      </c>
      <c r="K13" s="281" t="s">
        <v>302</v>
      </c>
      <c r="L13" s="248">
        <v>1</v>
      </c>
      <c r="M13" s="249" t="s">
        <v>326</v>
      </c>
      <c r="N13" s="249" t="s">
        <v>326</v>
      </c>
      <c r="O13" s="249" t="s">
        <v>326</v>
      </c>
      <c r="P13" s="249" t="s">
        <v>326</v>
      </c>
      <c r="Q13" s="291"/>
      <c r="R13" s="247" t="s">
        <v>24</v>
      </c>
      <c r="S13" s="247" t="s">
        <v>24</v>
      </c>
      <c r="T13" s="14"/>
    </row>
    <row r="14" spans="1:20" ht="34.200000000000003" customHeight="1">
      <c r="A14" s="303">
        <v>1</v>
      </c>
      <c r="B14" s="642"/>
      <c r="C14" s="643"/>
      <c r="D14" s="643"/>
      <c r="E14" s="304"/>
      <c r="F14" s="269"/>
      <c r="G14" s="278"/>
      <c r="H14" s="282"/>
      <c r="I14" s="270"/>
      <c r="J14" s="270"/>
      <c r="K14" s="283"/>
      <c r="L14" s="30">
        <v>1</v>
      </c>
      <c r="M14" s="287">
        <f>+IF(S14&gt;0,IF(F14&gt;0.01,IF(H14&gt;=$F14,IF($G14="Q",$S14/4,0),0),0),0)</f>
        <v>0</v>
      </c>
      <c r="N14" s="287">
        <f>+IF(S14&gt;0,IF(F14&gt;0.01,IF(I14&gt;=$F14,IF($G14="Q",$S14/4,IF($G14="S",$S14/2,0)),0),0),0)</f>
        <v>0</v>
      </c>
      <c r="O14" s="287">
        <f>+IF(S14&gt;0,IF(F14&gt;0.01,IF(J14&gt;=$F14,IF($G14="Q",$S14/4,0),0),0),0)</f>
        <v>0</v>
      </c>
      <c r="P14" s="287">
        <f>+IF(S14&gt;0,IF(F14&gt;0.01,IF(K14&gt;=$F14,IF($G14="Q",$S14/4,IF($G14="S",$S14/2,IF($G14="A",$S14,0))),0),0),0)</f>
        <v>0</v>
      </c>
      <c r="Q14" s="309">
        <f t="shared" ref="Q14:Q23" si="0">VLOOKUP(L14,$L$14:$P$23,$W$31+1)</f>
        <v>0</v>
      </c>
      <c r="R14" s="310">
        <f>SUM(M14:P14)</f>
        <v>0</v>
      </c>
      <c r="S14" s="272">
        <v>0</v>
      </c>
      <c r="T14" s="265">
        <f>+IF(AND(S14&gt;1,F14&gt;0.1),IF(G14="Q",IF(R14&lt;S14/4*$W$31,R14-S14/4*$W$31,0),0),0)+IF(AND(S14&gt;1,F14&gt;0.1),IF(AND(G14="S",$W$31=2),IF(R14&lt;S14/2,R14-S14/2,0),IF(AND(G14="S",$W$31=4),IF(R14&lt;S14,R14-S14,0),0)),0)+IF(AND(S14&gt;1,F14&gt;0.1),IF(AND(G14="A",$W$31=4),IF(R14&lt;S14,R14-S14,0)),0)</f>
        <v>0</v>
      </c>
    </row>
    <row r="15" spans="1:20" ht="27.6" customHeight="1">
      <c r="A15" s="305">
        <v>2</v>
      </c>
      <c r="B15" s="642"/>
      <c r="C15" s="643"/>
      <c r="D15" s="643"/>
      <c r="E15" s="304"/>
      <c r="F15" s="269"/>
      <c r="G15" s="278"/>
      <c r="H15" s="282"/>
      <c r="I15" s="270"/>
      <c r="J15" s="270"/>
      <c r="K15" s="283"/>
      <c r="L15" s="30">
        <v>2</v>
      </c>
      <c r="M15" s="287">
        <f t="shared" ref="M15:M22" si="1">+IF(S15&gt;0,IF(F15&gt;0.01,IF(H15&gt;=$F15,IF($G15="Q",$S15/4,0),0),0),0)</f>
        <v>0</v>
      </c>
      <c r="N15" s="287">
        <f t="shared" ref="N15:N23" si="2">+IF(S15&gt;0,IF(F15&gt;0.01,IF(I15&gt;=$F15,IF($G15="Q",$S15/4,IF($G15="S",$S15/2,0)),0),0),0)</f>
        <v>0</v>
      </c>
      <c r="O15" s="287">
        <f t="shared" ref="O15:O23" si="3">+IF(S15&gt;0,IF(F15&gt;0.01,IF(J15&gt;=$F15,IF($G15="Q",$S15/4,0),0),0),0)</f>
        <v>0</v>
      </c>
      <c r="P15" s="287">
        <f t="shared" ref="P15:P23" si="4">+IF(S15&gt;0,IF(F15&gt;0.01,IF(K15&gt;=$F15,IF($G15="Q",$S15/4,IF($G15="S",$S15/2,IF($G15="A",$S15,0))),0),0),0)</f>
        <v>0</v>
      </c>
      <c r="Q15" s="309">
        <f t="shared" si="0"/>
        <v>0</v>
      </c>
      <c r="R15" s="310">
        <f t="shared" ref="R15:R23" si="5">SUM(M15:P15)</f>
        <v>0</v>
      </c>
      <c r="S15" s="272">
        <v>0</v>
      </c>
      <c r="T15" s="265">
        <f t="shared" ref="T15:T23" si="6">+IF(AND(S15&gt;1,F15&gt;0.1),IF(G15="Q",IF(R15&lt;S15/4*$W$31,R15-S15/4*$W$31,0),0),0)+IF(AND(S15&gt;1,F15&gt;0.1),IF(AND(G15="S",$W$31=2),IF(R15&lt;S15/2,R15-S15/2,0),IF(AND(G15="S",$W$31=4),IF(R15&lt;S15,R15-S15,0),0)),0)+IF(AND(S15&gt;1,F15&gt;0.1),IF(AND(G15="A",$W$31=4),IF(R15&lt;S15,R15-S15,0)),0)</f>
        <v>0</v>
      </c>
    </row>
    <row r="16" spans="1:20" ht="30" customHeight="1">
      <c r="A16" s="305">
        <v>3</v>
      </c>
      <c r="B16" s="642"/>
      <c r="C16" s="643"/>
      <c r="D16" s="643"/>
      <c r="E16" s="304"/>
      <c r="F16" s="269"/>
      <c r="G16" s="278"/>
      <c r="H16" s="282"/>
      <c r="I16" s="270"/>
      <c r="J16" s="270"/>
      <c r="K16" s="283"/>
      <c r="L16" s="30">
        <v>3</v>
      </c>
      <c r="M16" s="287">
        <f t="shared" si="1"/>
        <v>0</v>
      </c>
      <c r="N16" s="287">
        <f>+IF(S16&gt;0,IF(F16&gt;0.01,IF(I16&gt;=$F16,IF($G16="Q",$S16/4,IF($G16="S",$S16/2,0)),0),0),0)</f>
        <v>0</v>
      </c>
      <c r="O16" s="287">
        <f t="shared" si="3"/>
        <v>0</v>
      </c>
      <c r="P16" s="287">
        <f t="shared" si="4"/>
        <v>0</v>
      </c>
      <c r="Q16" s="309">
        <f t="shared" si="0"/>
        <v>0</v>
      </c>
      <c r="R16" s="310">
        <f t="shared" si="5"/>
        <v>0</v>
      </c>
      <c r="S16" s="272">
        <v>0</v>
      </c>
      <c r="T16" s="265">
        <f t="shared" si="6"/>
        <v>0</v>
      </c>
    </row>
    <row r="17" spans="1:24" ht="30.6" customHeight="1">
      <c r="A17" s="305">
        <v>4</v>
      </c>
      <c r="B17" s="642"/>
      <c r="C17" s="643"/>
      <c r="D17" s="643"/>
      <c r="E17" s="304"/>
      <c r="F17" s="269"/>
      <c r="G17" s="278"/>
      <c r="H17" s="282"/>
      <c r="I17" s="270"/>
      <c r="J17" s="270"/>
      <c r="K17" s="283"/>
      <c r="L17" s="30">
        <v>4</v>
      </c>
      <c r="M17" s="287">
        <f t="shared" si="1"/>
        <v>0</v>
      </c>
      <c r="N17" s="287">
        <f t="shared" si="2"/>
        <v>0</v>
      </c>
      <c r="O17" s="287">
        <f t="shared" si="3"/>
        <v>0</v>
      </c>
      <c r="P17" s="287">
        <f t="shared" si="4"/>
        <v>0</v>
      </c>
      <c r="Q17" s="309">
        <f t="shared" si="0"/>
        <v>0</v>
      </c>
      <c r="R17" s="310">
        <f t="shared" si="5"/>
        <v>0</v>
      </c>
      <c r="S17" s="272">
        <v>0</v>
      </c>
      <c r="T17" s="265">
        <f t="shared" si="6"/>
        <v>0</v>
      </c>
    </row>
    <row r="18" spans="1:24" ht="27" customHeight="1">
      <c r="A18" s="305">
        <v>5</v>
      </c>
      <c r="B18" s="642"/>
      <c r="C18" s="643"/>
      <c r="D18" s="643"/>
      <c r="E18" s="304"/>
      <c r="F18" s="269"/>
      <c r="G18" s="278"/>
      <c r="H18" s="282"/>
      <c r="I18" s="270"/>
      <c r="J18" s="270"/>
      <c r="K18" s="283"/>
      <c r="L18" s="30">
        <v>5</v>
      </c>
      <c r="M18" s="287">
        <f t="shared" si="1"/>
        <v>0</v>
      </c>
      <c r="N18" s="287">
        <f t="shared" si="2"/>
        <v>0</v>
      </c>
      <c r="O18" s="287">
        <f t="shared" si="3"/>
        <v>0</v>
      </c>
      <c r="P18" s="287">
        <f t="shared" si="4"/>
        <v>0</v>
      </c>
      <c r="Q18" s="309">
        <f t="shared" si="0"/>
        <v>0</v>
      </c>
      <c r="R18" s="310">
        <f t="shared" si="5"/>
        <v>0</v>
      </c>
      <c r="S18" s="272">
        <v>0</v>
      </c>
      <c r="T18" s="265">
        <f t="shared" si="6"/>
        <v>0</v>
      </c>
    </row>
    <row r="19" spans="1:24" ht="15.6">
      <c r="A19" s="305">
        <v>6</v>
      </c>
      <c r="B19" s="642"/>
      <c r="C19" s="643"/>
      <c r="D19" s="643"/>
      <c r="E19" s="304"/>
      <c r="F19" s="269"/>
      <c r="G19" s="278"/>
      <c r="H19" s="282"/>
      <c r="I19" s="270"/>
      <c r="J19" s="270"/>
      <c r="K19" s="283"/>
      <c r="L19" s="30">
        <v>6</v>
      </c>
      <c r="M19" s="287">
        <f t="shared" si="1"/>
        <v>0</v>
      </c>
      <c r="N19" s="287">
        <f t="shared" si="2"/>
        <v>0</v>
      </c>
      <c r="O19" s="287">
        <f t="shared" si="3"/>
        <v>0</v>
      </c>
      <c r="P19" s="287">
        <f t="shared" si="4"/>
        <v>0</v>
      </c>
      <c r="Q19" s="309">
        <f t="shared" si="0"/>
        <v>0</v>
      </c>
      <c r="R19" s="310">
        <f t="shared" si="5"/>
        <v>0</v>
      </c>
      <c r="S19" s="272">
        <v>0</v>
      </c>
      <c r="T19" s="265">
        <f t="shared" si="6"/>
        <v>0</v>
      </c>
    </row>
    <row r="20" spans="1:24" ht="15.6">
      <c r="A20" s="305">
        <v>7</v>
      </c>
      <c r="B20" s="642"/>
      <c r="C20" s="643"/>
      <c r="D20" s="643"/>
      <c r="E20" s="304"/>
      <c r="F20" s="269"/>
      <c r="G20" s="278"/>
      <c r="H20" s="282"/>
      <c r="I20" s="270"/>
      <c r="J20" s="270"/>
      <c r="K20" s="283"/>
      <c r="L20" s="30">
        <v>7</v>
      </c>
      <c r="M20" s="287">
        <f t="shared" si="1"/>
        <v>0</v>
      </c>
      <c r="N20" s="287">
        <f t="shared" si="2"/>
        <v>0</v>
      </c>
      <c r="O20" s="287">
        <f t="shared" si="3"/>
        <v>0</v>
      </c>
      <c r="P20" s="287">
        <f t="shared" si="4"/>
        <v>0</v>
      </c>
      <c r="Q20" s="309">
        <f t="shared" si="0"/>
        <v>0</v>
      </c>
      <c r="R20" s="310">
        <f t="shared" si="5"/>
        <v>0</v>
      </c>
      <c r="S20" s="272">
        <v>0</v>
      </c>
      <c r="T20" s="265">
        <f t="shared" si="6"/>
        <v>0</v>
      </c>
    </row>
    <row r="21" spans="1:24" ht="15.6">
      <c r="A21" s="305">
        <v>8</v>
      </c>
      <c r="B21" s="642"/>
      <c r="C21" s="643"/>
      <c r="D21" s="643"/>
      <c r="E21" s="304"/>
      <c r="F21" s="269"/>
      <c r="G21" s="278"/>
      <c r="H21" s="282"/>
      <c r="I21" s="270"/>
      <c r="J21" s="270"/>
      <c r="K21" s="283"/>
      <c r="L21" s="30">
        <v>8</v>
      </c>
      <c r="M21" s="287">
        <f t="shared" si="1"/>
        <v>0</v>
      </c>
      <c r="N21" s="287">
        <f t="shared" si="2"/>
        <v>0</v>
      </c>
      <c r="O21" s="287">
        <f t="shared" si="3"/>
        <v>0</v>
      </c>
      <c r="P21" s="287">
        <f t="shared" si="4"/>
        <v>0</v>
      </c>
      <c r="Q21" s="309">
        <f t="shared" si="0"/>
        <v>0</v>
      </c>
      <c r="R21" s="310">
        <f t="shared" si="5"/>
        <v>0</v>
      </c>
      <c r="S21" s="272">
        <v>0</v>
      </c>
      <c r="T21" s="265">
        <f t="shared" si="6"/>
        <v>0</v>
      </c>
    </row>
    <row r="22" spans="1:24" ht="15.6">
      <c r="A22" s="305">
        <v>9</v>
      </c>
      <c r="B22" s="642"/>
      <c r="C22" s="643"/>
      <c r="D22" s="643"/>
      <c r="E22" s="304"/>
      <c r="F22" s="269"/>
      <c r="G22" s="278"/>
      <c r="H22" s="282"/>
      <c r="I22" s="270"/>
      <c r="J22" s="270"/>
      <c r="K22" s="283"/>
      <c r="L22" s="30">
        <v>9</v>
      </c>
      <c r="M22" s="287">
        <f t="shared" si="1"/>
        <v>0</v>
      </c>
      <c r="N22" s="287">
        <f t="shared" si="2"/>
        <v>0</v>
      </c>
      <c r="O22" s="287">
        <f t="shared" si="3"/>
        <v>0</v>
      </c>
      <c r="P22" s="287">
        <f t="shared" si="4"/>
        <v>0</v>
      </c>
      <c r="Q22" s="309">
        <f t="shared" si="0"/>
        <v>0</v>
      </c>
      <c r="R22" s="310">
        <f t="shared" si="5"/>
        <v>0</v>
      </c>
      <c r="S22" s="272">
        <v>0</v>
      </c>
      <c r="T22" s="265">
        <f t="shared" si="6"/>
        <v>0</v>
      </c>
    </row>
    <row r="23" spans="1:24" ht="16.2" thickBot="1">
      <c r="A23" s="306">
        <v>10</v>
      </c>
      <c r="B23" s="651"/>
      <c r="C23" s="652"/>
      <c r="D23" s="652"/>
      <c r="E23" s="307"/>
      <c r="F23" s="271"/>
      <c r="G23" s="279"/>
      <c r="H23" s="284"/>
      <c r="I23" s="285"/>
      <c r="J23" s="285"/>
      <c r="K23" s="286"/>
      <c r="L23" s="253">
        <v>10</v>
      </c>
      <c r="M23" s="287">
        <f t="shared" ref="M23" si="7">+IF(F23&gt;0.01,IF(H23&gt;=$F23,IF($G23="Q",$S23/4,0),0),0)</f>
        <v>0</v>
      </c>
      <c r="N23" s="287">
        <f t="shared" si="2"/>
        <v>0</v>
      </c>
      <c r="O23" s="287">
        <f t="shared" si="3"/>
        <v>0</v>
      </c>
      <c r="P23" s="287">
        <f t="shared" si="4"/>
        <v>0</v>
      </c>
      <c r="Q23" s="309">
        <f t="shared" si="0"/>
        <v>0</v>
      </c>
      <c r="R23" s="310">
        <f t="shared" si="5"/>
        <v>0</v>
      </c>
      <c r="S23" s="273">
        <v>0</v>
      </c>
      <c r="T23" s="265">
        <f t="shared" si="6"/>
        <v>0</v>
      </c>
    </row>
    <row r="24" spans="1:24" ht="13.8" thickBot="1">
      <c r="A24" s="258"/>
      <c r="B24" s="648" t="s">
        <v>327</v>
      </c>
      <c r="C24" s="649"/>
      <c r="D24" s="649"/>
      <c r="E24" s="649"/>
      <c r="F24" s="649"/>
      <c r="G24" s="649"/>
      <c r="H24" s="649"/>
      <c r="I24" s="649"/>
      <c r="J24" s="649"/>
      <c r="K24" s="650"/>
      <c r="L24" s="259"/>
      <c r="M24" s="257">
        <f t="shared" ref="M24:S24" si="8">SUM(M14:M23)</f>
        <v>0</v>
      </c>
      <c r="N24" s="257">
        <f t="shared" si="8"/>
        <v>0</v>
      </c>
      <c r="O24" s="257">
        <f t="shared" si="8"/>
        <v>0</v>
      </c>
      <c r="P24" s="257">
        <f t="shared" si="8"/>
        <v>0</v>
      </c>
      <c r="Q24" s="308">
        <f t="shared" si="8"/>
        <v>0</v>
      </c>
      <c r="R24" s="246">
        <f t="shared" si="8"/>
        <v>0</v>
      </c>
      <c r="S24" s="264">
        <f t="shared" si="8"/>
        <v>0</v>
      </c>
      <c r="T24" s="266">
        <f>SUM(T14:T23)</f>
        <v>0</v>
      </c>
    </row>
    <row r="25" spans="1:24" ht="16.5" customHeight="1">
      <c r="A25" s="254"/>
      <c r="B25" s="255"/>
      <c r="C25" s="255"/>
      <c r="D25" s="255"/>
      <c r="E25" s="255"/>
      <c r="F25" s="255"/>
      <c r="G25" s="255"/>
      <c r="H25" s="255"/>
      <c r="I25" s="256"/>
      <c r="J25" s="256"/>
      <c r="K25" s="256"/>
      <c r="L25" s="256"/>
      <c r="M25" s="256"/>
      <c r="N25" s="256"/>
      <c r="O25" s="256"/>
      <c r="P25" s="256"/>
      <c r="Q25" s="644"/>
      <c r="R25" s="644"/>
      <c r="S25" s="245"/>
    </row>
    <row r="26" spans="1:24">
      <c r="A26" s="59" t="str">
        <f>Exp!A59</f>
        <v>Email to:dhhsaccounting@milwaukeecountywi.gov</v>
      </c>
      <c r="Q26" s="243"/>
      <c r="R26" s="244"/>
      <c r="S26" s="148"/>
      <c r="T26" s="14"/>
    </row>
    <row r="27" spans="1:24">
      <c r="T27" s="14"/>
      <c r="V27" s="240" t="s">
        <v>298</v>
      </c>
      <c r="W27" s="14">
        <v>1</v>
      </c>
      <c r="X27" s="240" t="s">
        <v>298</v>
      </c>
    </row>
    <row r="28" spans="1:24" ht="15.6">
      <c r="A28" s="41"/>
      <c r="T28" s="14"/>
      <c r="V28" s="241" t="s">
        <v>299</v>
      </c>
      <c r="W28" s="61">
        <v>2</v>
      </c>
      <c r="X28" s="241" t="s">
        <v>305</v>
      </c>
    </row>
    <row r="29" spans="1:24" ht="15.6">
      <c r="A29" s="41"/>
      <c r="T29" s="14"/>
      <c r="V29" s="242" t="s">
        <v>300</v>
      </c>
      <c r="W29" s="61">
        <v>3</v>
      </c>
      <c r="X29" s="242" t="s">
        <v>300</v>
      </c>
    </row>
    <row r="30" spans="1:24" ht="15.6">
      <c r="A30" s="41"/>
      <c r="T30" s="14"/>
      <c r="V30" s="242" t="s">
        <v>301</v>
      </c>
      <c r="W30" s="61">
        <v>4</v>
      </c>
      <c r="X30" s="242" t="s">
        <v>301</v>
      </c>
    </row>
    <row r="31" spans="1:24" ht="15.6">
      <c r="A31" s="41"/>
      <c r="T31" s="14"/>
      <c r="V31" s="60"/>
      <c r="W31" s="149">
        <v>1</v>
      </c>
      <c r="X31" s="62"/>
    </row>
    <row r="32" spans="1:24" ht="15.6">
      <c r="A32" s="41"/>
      <c r="T32" s="14"/>
      <c r="V32" s="60"/>
      <c r="W32" s="61"/>
      <c r="X32" s="62"/>
    </row>
    <row r="33" spans="1:24" ht="15.6">
      <c r="A33" s="41"/>
      <c r="T33" s="14"/>
      <c r="V33" s="60"/>
      <c r="W33" s="61"/>
      <c r="X33" s="62"/>
    </row>
    <row r="34" spans="1:24" ht="15.6">
      <c r="A34" s="41"/>
      <c r="T34" s="14"/>
      <c r="V34" s="60"/>
      <c r="W34" s="61"/>
      <c r="X34" s="62"/>
    </row>
    <row r="35" spans="1:24" ht="15.6">
      <c r="A35" s="41"/>
      <c r="T35" s="14"/>
      <c r="V35" s="60"/>
      <c r="W35" s="61"/>
      <c r="X35" s="62"/>
    </row>
    <row r="36" spans="1:24" ht="15.6">
      <c r="A36" s="41"/>
      <c r="T36" s="14"/>
      <c r="V36" s="60"/>
      <c r="W36" s="61"/>
      <c r="X36" s="62"/>
    </row>
    <row r="37" spans="1:24" ht="15.6">
      <c r="A37" s="41"/>
      <c r="T37" s="14"/>
      <c r="V37" s="60"/>
      <c r="W37" s="61"/>
      <c r="X37" s="62"/>
    </row>
    <row r="38" spans="1:24" ht="15.6">
      <c r="A38" s="41"/>
      <c r="T38" s="14"/>
      <c r="V38" s="60"/>
      <c r="W38" s="61"/>
      <c r="X38" s="62"/>
    </row>
    <row r="39" spans="1:24" ht="15.6">
      <c r="A39" s="41"/>
      <c r="T39" s="14"/>
      <c r="V39" s="63"/>
      <c r="W39" s="64"/>
      <c r="X39" s="65"/>
    </row>
    <row r="40" spans="1:24">
      <c r="A40" s="41"/>
      <c r="T40" s="14"/>
      <c r="W40" s="66">
        <v>1</v>
      </c>
    </row>
    <row r="41" spans="1:24">
      <c r="A41" s="41"/>
      <c r="T41" s="14"/>
    </row>
    <row r="42" spans="1:24">
      <c r="A42" s="41"/>
      <c r="T42" s="14"/>
    </row>
    <row r="43" spans="1:24">
      <c r="A43" s="41"/>
      <c r="T43" s="14"/>
    </row>
    <row r="44" spans="1:24">
      <c r="A44" s="41"/>
      <c r="T44" s="14"/>
    </row>
    <row r="45" spans="1:24">
      <c r="A45" s="41"/>
      <c r="T45" s="14"/>
    </row>
    <row r="46" spans="1:24">
      <c r="A46" s="41"/>
      <c r="T46" s="14"/>
    </row>
    <row r="47" spans="1:24">
      <c r="A47" s="41"/>
      <c r="T47" s="14"/>
    </row>
    <row r="48" spans="1:24">
      <c r="A48" s="41"/>
      <c r="T48" s="14"/>
    </row>
    <row r="49" spans="1:20">
      <c r="A49" s="41"/>
      <c r="T49" s="14"/>
    </row>
    <row r="50" spans="1:20">
      <c r="A50" s="41"/>
      <c r="T50" s="14"/>
    </row>
    <row r="51" spans="1:20">
      <c r="A51" s="41"/>
      <c r="T51" s="14"/>
    </row>
    <row r="52" spans="1:20">
      <c r="A52" s="41"/>
      <c r="T52" s="14"/>
    </row>
    <row r="53" spans="1:20">
      <c r="A53" s="41"/>
      <c r="T53" s="14"/>
    </row>
    <row r="54" spans="1:20">
      <c r="A54" s="41"/>
      <c r="T54" s="14"/>
    </row>
    <row r="55" spans="1:20">
      <c r="A55" s="41"/>
      <c r="T55" s="14"/>
    </row>
    <row r="56" spans="1:20">
      <c r="A56" s="41"/>
      <c r="T56" s="14"/>
    </row>
    <row r="57" spans="1:20">
      <c r="A57" s="41"/>
      <c r="T57" s="14"/>
    </row>
    <row r="58" spans="1:20">
      <c r="A58" s="41"/>
      <c r="T58" s="14"/>
    </row>
    <row r="59" spans="1:20">
      <c r="A59" s="41"/>
      <c r="T59" s="14"/>
    </row>
    <row r="60" spans="1:20">
      <c r="A60" s="41"/>
      <c r="T60" s="14"/>
    </row>
    <row r="61" spans="1:20">
      <c r="A61" s="41"/>
      <c r="T61" s="14"/>
    </row>
    <row r="62" spans="1:20">
      <c r="A62" s="41"/>
      <c r="T62" s="14"/>
    </row>
    <row r="63" spans="1:20">
      <c r="A63" s="41"/>
      <c r="T63" s="14"/>
    </row>
    <row r="64" spans="1:20">
      <c r="A64" s="41"/>
      <c r="T64" s="14"/>
    </row>
    <row r="65" spans="1:20">
      <c r="A65" s="41"/>
      <c r="T65" s="14"/>
    </row>
    <row r="66" spans="1:20">
      <c r="A66" s="41"/>
      <c r="T66" s="14"/>
    </row>
    <row r="67" spans="1:20">
      <c r="A67" s="41"/>
      <c r="T67" s="14"/>
    </row>
    <row r="68" spans="1:20">
      <c r="A68" s="41"/>
      <c r="T68" s="14"/>
    </row>
    <row r="69" spans="1:20">
      <c r="A69" s="41"/>
      <c r="T69" s="14"/>
    </row>
    <row r="70" spans="1:20">
      <c r="A70" s="41"/>
      <c r="T70" s="14"/>
    </row>
    <row r="71" spans="1:20">
      <c r="A71" s="41"/>
      <c r="T71" s="14"/>
    </row>
    <row r="72" spans="1:20">
      <c r="A72" s="41"/>
      <c r="T72" s="14"/>
    </row>
    <row r="73" spans="1:20">
      <c r="A73" s="41"/>
      <c r="T73" s="14"/>
    </row>
    <row r="74" spans="1:20">
      <c r="A74" s="41"/>
      <c r="T74" s="14"/>
    </row>
    <row r="75" spans="1:20">
      <c r="A75" s="41"/>
      <c r="T75" s="14"/>
    </row>
    <row r="76" spans="1:20">
      <c r="A76" s="41"/>
      <c r="T76" s="14"/>
    </row>
    <row r="77" spans="1:20">
      <c r="A77" s="41"/>
      <c r="T77" s="14"/>
    </row>
    <row r="78" spans="1:20">
      <c r="A78" s="41"/>
      <c r="T78" s="14"/>
    </row>
    <row r="79" spans="1:20">
      <c r="A79" s="41"/>
      <c r="T79" s="14"/>
    </row>
    <row r="80" spans="1:20">
      <c r="A80" s="41"/>
      <c r="T80" s="14"/>
    </row>
    <row r="81" spans="1:20">
      <c r="A81" s="41"/>
      <c r="T81" s="14"/>
    </row>
    <row r="82" spans="1:20">
      <c r="A82" s="41"/>
      <c r="T82" s="14"/>
    </row>
    <row r="83" spans="1:20">
      <c r="A83" s="41"/>
      <c r="T83" s="14"/>
    </row>
    <row r="84" spans="1:20">
      <c r="A84" s="41"/>
      <c r="T84" s="14"/>
    </row>
    <row r="85" spans="1:20">
      <c r="A85" s="41"/>
      <c r="T85" s="14"/>
    </row>
    <row r="86" spans="1:20">
      <c r="A86" s="41"/>
      <c r="T86" s="14"/>
    </row>
    <row r="87" spans="1:20">
      <c r="A87" s="41"/>
      <c r="T87" s="14"/>
    </row>
    <row r="88" spans="1:20">
      <c r="A88" s="41"/>
      <c r="T88" s="14"/>
    </row>
    <row r="89" spans="1:20">
      <c r="A89" s="41"/>
      <c r="T89" s="14"/>
    </row>
    <row r="90" spans="1:20">
      <c r="A90" s="41"/>
      <c r="T90" s="14"/>
    </row>
    <row r="91" spans="1:20">
      <c r="A91" s="41"/>
      <c r="T91" s="14"/>
    </row>
    <row r="92" spans="1:20">
      <c r="A92" s="41"/>
      <c r="T92" s="14"/>
    </row>
    <row r="93" spans="1:20">
      <c r="A93" s="41"/>
      <c r="T93" s="14"/>
    </row>
    <row r="94" spans="1:20">
      <c r="A94" s="41"/>
      <c r="T94" s="14"/>
    </row>
    <row r="95" spans="1:20">
      <c r="A95" s="41"/>
      <c r="T95" s="14"/>
    </row>
    <row r="96" spans="1:20">
      <c r="A96" s="41"/>
      <c r="T96" s="14"/>
    </row>
    <row r="97" spans="1:20">
      <c r="A97" s="41"/>
      <c r="T97" s="14"/>
    </row>
    <row r="98" spans="1:20">
      <c r="A98" s="41"/>
      <c r="T98" s="14"/>
    </row>
    <row r="99" spans="1:20">
      <c r="A99" s="41"/>
      <c r="T99" s="14"/>
    </row>
    <row r="100" spans="1:20">
      <c r="A100" s="41"/>
      <c r="T100" s="14"/>
    </row>
    <row r="101" spans="1:20">
      <c r="A101" s="41"/>
      <c r="T101" s="14"/>
    </row>
    <row r="102" spans="1:20">
      <c r="A102" s="41"/>
      <c r="T102" s="14"/>
    </row>
    <row r="103" spans="1:20">
      <c r="A103" s="41"/>
      <c r="T103" s="14"/>
    </row>
    <row r="104" spans="1:20">
      <c r="A104" s="41"/>
      <c r="T104" s="14"/>
    </row>
    <row r="105" spans="1:20">
      <c r="A105" s="41"/>
      <c r="T105" s="14"/>
    </row>
    <row r="106" spans="1:20">
      <c r="A106" s="41"/>
      <c r="T106" s="14"/>
    </row>
    <row r="107" spans="1:20">
      <c r="A107" s="41"/>
      <c r="T107" s="14"/>
    </row>
    <row r="108" spans="1:20">
      <c r="A108" s="41"/>
      <c r="T108" s="14"/>
    </row>
    <row r="109" spans="1:20">
      <c r="A109" s="41"/>
      <c r="T109" s="14"/>
    </row>
    <row r="110" spans="1:20">
      <c r="A110" s="41"/>
      <c r="T110" s="14"/>
    </row>
    <row r="111" spans="1:20">
      <c r="A111" s="41"/>
      <c r="T111" s="14"/>
    </row>
    <row r="112" spans="1:20">
      <c r="A112" s="41"/>
      <c r="T112" s="14"/>
    </row>
    <row r="113" spans="1:20">
      <c r="A113" s="41"/>
      <c r="T113" s="14"/>
    </row>
    <row r="114" spans="1:20">
      <c r="A114" s="41"/>
      <c r="T114" s="14"/>
    </row>
    <row r="115" spans="1:20">
      <c r="A115" s="41"/>
      <c r="T115" s="14"/>
    </row>
    <row r="116" spans="1:20">
      <c r="A116" s="41"/>
      <c r="T116" s="14"/>
    </row>
    <row r="117" spans="1:20">
      <c r="A117" s="41"/>
      <c r="T117" s="14"/>
    </row>
    <row r="118" spans="1:20">
      <c r="A118" s="41"/>
      <c r="T118" s="14"/>
    </row>
    <row r="119" spans="1:20">
      <c r="A119" s="41"/>
      <c r="T119" s="14"/>
    </row>
    <row r="120" spans="1:20">
      <c r="A120" s="41"/>
      <c r="T120" s="14"/>
    </row>
    <row r="121" spans="1:20">
      <c r="A121" s="41"/>
      <c r="T121" s="14"/>
    </row>
    <row r="122" spans="1:20">
      <c r="A122" s="41"/>
      <c r="T122" s="14"/>
    </row>
    <row r="123" spans="1:20">
      <c r="A123" s="41"/>
      <c r="T123" s="14"/>
    </row>
    <row r="124" spans="1:20">
      <c r="A124" s="41"/>
      <c r="T124" s="14"/>
    </row>
    <row r="125" spans="1:20">
      <c r="A125" s="41"/>
      <c r="T125" s="14"/>
    </row>
    <row r="126" spans="1:20">
      <c r="A126" s="41"/>
      <c r="T126" s="14"/>
    </row>
    <row r="127" spans="1:20">
      <c r="A127" s="41"/>
      <c r="T127" s="14"/>
    </row>
    <row r="128" spans="1:20">
      <c r="A128" s="41"/>
      <c r="T128" s="14"/>
    </row>
    <row r="129" spans="1:20">
      <c r="A129" s="41"/>
      <c r="T129" s="14"/>
    </row>
    <row r="130" spans="1:20">
      <c r="A130" s="41"/>
      <c r="T130" s="14"/>
    </row>
    <row r="131" spans="1:20">
      <c r="A131" s="41"/>
      <c r="T131" s="14"/>
    </row>
    <row r="132" spans="1:20">
      <c r="A132" s="41"/>
      <c r="T132" s="14"/>
    </row>
    <row r="133" spans="1:20">
      <c r="A133" s="41"/>
      <c r="T133" s="14"/>
    </row>
    <row r="134" spans="1:20">
      <c r="A134" s="41"/>
      <c r="T134" s="14"/>
    </row>
    <row r="135" spans="1:20">
      <c r="A135" s="41"/>
      <c r="T135" s="14"/>
    </row>
    <row r="136" spans="1:20">
      <c r="A136" s="41"/>
      <c r="T136" s="14"/>
    </row>
    <row r="137" spans="1:20">
      <c r="A137" s="41"/>
      <c r="T137" s="14"/>
    </row>
    <row r="138" spans="1:20">
      <c r="A138" s="41"/>
      <c r="T138" s="14"/>
    </row>
    <row r="139" spans="1:20">
      <c r="A139" s="41"/>
      <c r="T139" s="14"/>
    </row>
    <row r="140" spans="1:20">
      <c r="A140" s="41"/>
      <c r="T140" s="14"/>
    </row>
    <row r="141" spans="1:20">
      <c r="A141" s="41"/>
      <c r="T141" s="14"/>
    </row>
    <row r="142" spans="1:20">
      <c r="A142" s="41"/>
      <c r="T142" s="14"/>
    </row>
    <row r="143" spans="1:20">
      <c r="A143" s="41"/>
      <c r="T143" s="14"/>
    </row>
    <row r="144" spans="1:20">
      <c r="A144" s="41"/>
      <c r="T144" s="14"/>
    </row>
    <row r="145" spans="1:20">
      <c r="A145" s="41"/>
      <c r="T145" s="14"/>
    </row>
    <row r="146" spans="1:20">
      <c r="A146" s="41"/>
      <c r="T146" s="14"/>
    </row>
    <row r="147" spans="1:20">
      <c r="A147" s="41"/>
      <c r="T147" s="14"/>
    </row>
    <row r="148" spans="1:20">
      <c r="A148" s="41"/>
      <c r="T148" s="14"/>
    </row>
    <row r="149" spans="1:20">
      <c r="A149" s="41"/>
      <c r="T149" s="14"/>
    </row>
    <row r="150" spans="1:20">
      <c r="A150" s="41"/>
      <c r="T150" s="14"/>
    </row>
    <row r="151" spans="1:20">
      <c r="A151" s="41"/>
      <c r="T151" s="14"/>
    </row>
    <row r="152" spans="1:20">
      <c r="A152" s="41"/>
      <c r="T152" s="14"/>
    </row>
    <row r="153" spans="1:20">
      <c r="A153" s="41"/>
      <c r="T153" s="14"/>
    </row>
    <row r="154" spans="1:20">
      <c r="A154" s="41"/>
      <c r="T154" s="14"/>
    </row>
    <row r="155" spans="1:20">
      <c r="A155" s="41"/>
      <c r="T155" s="14"/>
    </row>
    <row r="156" spans="1:20">
      <c r="A156" s="41"/>
      <c r="T156" s="14"/>
    </row>
    <row r="157" spans="1:20">
      <c r="A157" s="41"/>
      <c r="T157" s="14"/>
    </row>
    <row r="158" spans="1:20">
      <c r="A158" s="41"/>
      <c r="T158" s="14"/>
    </row>
    <row r="159" spans="1:20">
      <c r="A159" s="41"/>
      <c r="T159" s="14"/>
    </row>
    <row r="160" spans="1:20">
      <c r="A160" s="41"/>
      <c r="T160" s="14"/>
    </row>
    <row r="161" spans="1:20">
      <c r="A161" s="41"/>
      <c r="T161" s="14"/>
    </row>
    <row r="162" spans="1:20">
      <c r="A162" s="41"/>
      <c r="T162" s="14"/>
    </row>
    <row r="163" spans="1:20">
      <c r="A163" s="41"/>
      <c r="T163" s="14"/>
    </row>
    <row r="164" spans="1:20">
      <c r="A164" s="41"/>
      <c r="T164" s="14"/>
    </row>
    <row r="165" spans="1:20">
      <c r="A165" s="41"/>
      <c r="T165" s="14"/>
    </row>
    <row r="166" spans="1:20">
      <c r="A166" s="41"/>
      <c r="T166" s="14"/>
    </row>
    <row r="167" spans="1:20">
      <c r="A167" s="41"/>
      <c r="T167" s="14"/>
    </row>
    <row r="168" spans="1:20">
      <c r="A168" s="41"/>
      <c r="T168" s="14"/>
    </row>
    <row r="169" spans="1:20">
      <c r="A169" s="41"/>
      <c r="T169" s="14"/>
    </row>
    <row r="170" spans="1:20">
      <c r="A170" s="41"/>
      <c r="T170" s="14"/>
    </row>
    <row r="171" spans="1:20">
      <c r="A171" s="41"/>
      <c r="T171" s="14"/>
    </row>
    <row r="172" spans="1:20">
      <c r="A172" s="41"/>
      <c r="T172" s="14"/>
    </row>
    <row r="173" spans="1:20">
      <c r="A173" s="41"/>
      <c r="T173" s="14"/>
    </row>
    <row r="174" spans="1:20">
      <c r="A174" s="41"/>
      <c r="T174" s="14"/>
    </row>
    <row r="175" spans="1:20">
      <c r="A175" s="41"/>
      <c r="T175" s="14"/>
    </row>
    <row r="176" spans="1:20">
      <c r="A176" s="41"/>
      <c r="T176" s="14"/>
    </row>
    <row r="177" spans="1:20">
      <c r="A177" s="41"/>
      <c r="T177" s="14"/>
    </row>
    <row r="178" spans="1:20">
      <c r="A178" s="41"/>
      <c r="T178" s="14"/>
    </row>
    <row r="179" spans="1:20">
      <c r="A179" s="41"/>
      <c r="T179" s="14"/>
    </row>
    <row r="180" spans="1:20">
      <c r="A180" s="41"/>
      <c r="T180" s="14"/>
    </row>
    <row r="181" spans="1:20">
      <c r="A181" s="41"/>
      <c r="T181" s="14"/>
    </row>
    <row r="182" spans="1:20">
      <c r="A182" s="41"/>
      <c r="T182" s="14"/>
    </row>
    <row r="183" spans="1:20">
      <c r="A183" s="41"/>
      <c r="T183" s="14"/>
    </row>
    <row r="184" spans="1:20">
      <c r="A184" s="41"/>
      <c r="T184" s="14"/>
    </row>
    <row r="185" spans="1:20">
      <c r="A185" s="41"/>
      <c r="T185" s="14"/>
    </row>
    <row r="186" spans="1:20">
      <c r="A186" s="41"/>
      <c r="T186" s="14"/>
    </row>
    <row r="187" spans="1:20">
      <c r="A187" s="41"/>
      <c r="T187" s="14"/>
    </row>
    <row r="188" spans="1:20">
      <c r="A188" s="41"/>
      <c r="T188" s="14"/>
    </row>
    <row r="189" spans="1:20">
      <c r="A189" s="41"/>
      <c r="T189" s="14"/>
    </row>
    <row r="190" spans="1:20">
      <c r="A190" s="41"/>
      <c r="T190" s="14"/>
    </row>
    <row r="191" spans="1:20">
      <c r="A191" s="41"/>
      <c r="T191" s="14"/>
    </row>
    <row r="192" spans="1:20">
      <c r="A192" s="41"/>
      <c r="T192" s="14"/>
    </row>
    <row r="193" spans="1:20">
      <c r="A193" s="41"/>
      <c r="T193" s="14"/>
    </row>
    <row r="194" spans="1:20">
      <c r="A194" s="41"/>
      <c r="T194" s="14"/>
    </row>
    <row r="195" spans="1:20">
      <c r="A195" s="41"/>
      <c r="T195" s="14"/>
    </row>
    <row r="196" spans="1:20">
      <c r="A196" s="41"/>
      <c r="T196" s="14"/>
    </row>
    <row r="197" spans="1:20">
      <c r="A197" s="41"/>
      <c r="T197" s="14"/>
    </row>
    <row r="198" spans="1:20">
      <c r="A198" s="41"/>
      <c r="T198" s="14"/>
    </row>
    <row r="199" spans="1:20">
      <c r="A199" s="41"/>
      <c r="T199" s="14"/>
    </row>
    <row r="200" spans="1:20">
      <c r="A200" s="41"/>
      <c r="T200" s="14"/>
    </row>
    <row r="201" spans="1:20">
      <c r="A201" s="41"/>
      <c r="T201" s="14"/>
    </row>
    <row r="202" spans="1:20">
      <c r="A202" s="41"/>
      <c r="T202" s="14"/>
    </row>
    <row r="203" spans="1:20">
      <c r="A203" s="41"/>
      <c r="T203" s="14"/>
    </row>
    <row r="204" spans="1:20">
      <c r="A204" s="41"/>
      <c r="T204" s="14"/>
    </row>
    <row r="205" spans="1:20">
      <c r="A205" s="41"/>
      <c r="T205" s="14"/>
    </row>
    <row r="206" spans="1:20">
      <c r="A206" s="41"/>
      <c r="T206" s="14"/>
    </row>
    <row r="207" spans="1:20">
      <c r="A207" s="41"/>
      <c r="T207" s="14"/>
    </row>
    <row r="208" spans="1:20">
      <c r="A208" s="41"/>
      <c r="T208" s="14"/>
    </row>
    <row r="209" spans="1:20">
      <c r="A209" s="41"/>
      <c r="T209" s="14"/>
    </row>
    <row r="210" spans="1:20">
      <c r="A210" s="41"/>
      <c r="T210" s="14"/>
    </row>
    <row r="211" spans="1:20">
      <c r="A211" s="41"/>
      <c r="T211" s="14"/>
    </row>
    <row r="212" spans="1:20">
      <c r="A212" s="41"/>
      <c r="T212" s="14"/>
    </row>
  </sheetData>
  <sheetProtection algorithmName="SHA-512" hashValue="yjBJroMNtdQzgCN1OF161fh2Ch+9sh61ywWducmu8r6MAwhX8IF/n0n/qKj33JERnuTWkEIhx977gMvQFaBxTw==" saltValue="n/I0CQ8Poq9CrcbqlL25Hw==" spinCount="100000" sheet="1"/>
  <mergeCells count="17">
    <mergeCell ref="B20:D20"/>
    <mergeCell ref="B21:D21"/>
    <mergeCell ref="B2:E2"/>
    <mergeCell ref="R2:S2"/>
    <mergeCell ref="Q5:R5"/>
    <mergeCell ref="Q25:R25"/>
    <mergeCell ref="H11:K11"/>
    <mergeCell ref="B24:K24"/>
    <mergeCell ref="B22:D22"/>
    <mergeCell ref="B23:D23"/>
    <mergeCell ref="B12:D12"/>
    <mergeCell ref="B14:D14"/>
    <mergeCell ref="B15:D15"/>
    <mergeCell ref="B16:D16"/>
    <mergeCell ref="B17:D17"/>
    <mergeCell ref="B18:D18"/>
    <mergeCell ref="B19:D19"/>
  </mergeCells>
  <pageMargins left="0.25" right="0.25" top="0.79" bottom="0.42" header="0.2" footer="0.17"/>
  <pageSetup scale="75" orientation="landscape" r:id="rId1"/>
  <headerFooter alignWithMargins="0">
    <oddHeader>&amp;C&amp;"Times New Roman,Bold"&amp;16Milwaukee County Department of Health and Human Services (DHHS)&amp;"Arial,Regular"&amp;10
&amp;"Arial,Bold"&amp;12Performance Linked Payment&amp;"Times New Roman,Bold" (Bill)</oddHeader>
    <oddFooter>&amp;C&amp;A&amp;RRevised 1/18/23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from>
                    <xdr:col>1</xdr:col>
                    <xdr:colOff>518160</xdr:colOff>
                    <xdr:row>4</xdr:row>
                    <xdr:rowOff>22860</xdr:rowOff>
                  </from>
                  <to>
                    <xdr:col>6</xdr:col>
                    <xdr:colOff>7620</xdr:colOff>
                    <xdr:row>5</xdr:row>
                    <xdr:rowOff>38100</xdr:rowOff>
                  </to>
                </anchor>
              </controlPr>
            </control>
          </mc:Choice>
        </mc:AlternateContent>
        <mc:AlternateContent xmlns:mc="http://schemas.openxmlformats.org/markup-compatibility/2006">
          <mc:Choice Requires="x14">
            <control shapeId="13322" r:id="rId5" name="Drop Down 10">
              <controlPr locked="0" defaultSize="0" autoLine="0" autoPict="0">
                <anchor moveWithCells="1">
                  <from>
                    <xdr:col>17</xdr:col>
                    <xdr:colOff>7620</xdr:colOff>
                    <xdr:row>0</xdr:row>
                    <xdr:rowOff>236220</xdr:rowOff>
                  </from>
                  <to>
                    <xdr:col>18</xdr:col>
                    <xdr:colOff>723900</xdr:colOff>
                    <xdr:row>1</xdr:row>
                    <xdr:rowOff>182880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82A9B-F4F0-4927-9767-4CA61A406178}">
  <sheetPr>
    <tabColor rgb="FF92D050"/>
  </sheetPr>
  <dimension ref="A1:AN55"/>
  <sheetViews>
    <sheetView zoomScaleNormal="100" workbookViewId="0">
      <pane xSplit="3" ySplit="7" topLeftCell="D8" activePane="bottomRight" state="frozen"/>
      <selection activeCell="L45" sqref="L45"/>
      <selection pane="topRight" activeCell="L45" sqref="L45"/>
      <selection pane="bottomLeft" activeCell="L45" sqref="L45"/>
      <selection pane="bottomRight" activeCell="M10" sqref="M10"/>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1" width="12.6640625" style="336" hidden="1" customWidth="1"/>
    <col min="12" max="12" width="12.7773437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Jan</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517" customFormat="1" ht="50.4" customHeight="1" thickBot="1">
      <c r="D7" s="518" t="str">
        <f>Month!D21</f>
        <v>Individuals Served</v>
      </c>
      <c r="E7" s="519" t="str">
        <f>Month!E21</f>
        <v>Units of Service</v>
      </c>
      <c r="F7" s="520" t="str">
        <f>Month!F21</f>
        <v>OAA Title III B</v>
      </c>
      <c r="G7" s="578" t="str">
        <f>Month!G21</f>
        <v>OAA Title III C1</v>
      </c>
      <c r="H7" s="578" t="str">
        <f>Month!H21</f>
        <v>OAA Title III C2</v>
      </c>
      <c r="I7" s="578" t="str">
        <f>Month!I21</f>
        <v>OAA Title III E</v>
      </c>
      <c r="J7" s="579" t="str">
        <f>Month!J21</f>
        <v>OAA ARPA Title III B</v>
      </c>
      <c r="K7" s="578" t="str">
        <f>Month!K21</f>
        <v>OAA ARPA Title III C1</v>
      </c>
      <c r="L7" s="580" t="str">
        <f>Month!L21</f>
        <v>OAA APRA Title III C2</v>
      </c>
      <c r="M7" s="523" t="str">
        <f>Month!M21</f>
        <v>Tax Levy</v>
      </c>
      <c r="N7" s="523" t="str">
        <f>Month!N21</f>
        <v>Basic County Allocation (BCA)</v>
      </c>
      <c r="O7" s="523" t="str">
        <f>Month!O21</f>
        <v>85.21 FUNDS</v>
      </c>
      <c r="P7" s="520" t="str">
        <f>Month!P21</f>
        <v>AFCSP</v>
      </c>
      <c r="Q7" s="520" t="str">
        <f>Month!Q21</f>
        <v>Non Federal Match - Cash</v>
      </c>
      <c r="R7" s="520" t="str">
        <f>Month!R21</f>
        <v>Non Federal Match - In-kind</v>
      </c>
      <c r="S7" s="524" t="str">
        <f>Month!S21</f>
        <v>Other (local, State, Fed)</v>
      </c>
      <c r="T7" s="525" t="str">
        <f>Month!T21</f>
        <v>Program Income</v>
      </c>
      <c r="U7" s="523" t="str">
        <f>Month!U21</f>
        <v>Total Expenditures</v>
      </c>
      <c r="V7" s="526" t="str">
        <f>Month!V21</f>
        <v>Individuals Served</v>
      </c>
      <c r="W7" s="527" t="str">
        <f>Month!W21</f>
        <v>Units of Service</v>
      </c>
      <c r="X7" s="520" t="str">
        <f>Month!X21</f>
        <v>OAA Title III B</v>
      </c>
      <c r="Y7" s="521" t="str">
        <f>Month!Y21</f>
        <v>OAA Title III C1</v>
      </c>
      <c r="Z7" s="521" t="str">
        <f>Month!Z21</f>
        <v>OAA Title III C2</v>
      </c>
      <c r="AA7" s="521" t="str">
        <f>Month!AA21</f>
        <v>OAA Title III E</v>
      </c>
      <c r="AB7" s="521" t="str">
        <f>Month!AB21</f>
        <v>OAA ARPA Title III B</v>
      </c>
      <c r="AC7" s="521" t="str">
        <f>Month!AC21</f>
        <v>OAA ARPA Title III C1</v>
      </c>
      <c r="AD7" s="522" t="str">
        <f>Month!AD21</f>
        <v>OAA APRA Title III C2</v>
      </c>
      <c r="AE7" s="520" t="str">
        <f>Month!AE21</f>
        <v>Tax Levy</v>
      </c>
      <c r="AF7" s="520" t="str">
        <f>Month!AF21</f>
        <v>Basic County Allocation (BCA)</v>
      </c>
      <c r="AG7" s="520" t="str">
        <f>Month!AG21</f>
        <v>85.21 Funds</v>
      </c>
      <c r="AH7" s="520" t="str">
        <f>Month!AH21</f>
        <v>AFCSP</v>
      </c>
      <c r="AI7" s="520" t="str">
        <f>Month!AI21</f>
        <v>Non Federal Match - Cash</v>
      </c>
      <c r="AJ7" s="520" t="str">
        <f>Month!AJ21</f>
        <v>Non Federal Match - In-kind</v>
      </c>
      <c r="AK7" s="524" t="str">
        <f>Month!AK21</f>
        <v>Other (local, State, Fed)</v>
      </c>
      <c r="AL7" s="525" t="str">
        <f>Month!AL21</f>
        <v>Program Income</v>
      </c>
      <c r="AM7" s="528"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 t="shared" ref="V9:V31" si="1">+D9</f>
        <v>0</v>
      </c>
      <c r="W9" s="542">
        <f t="shared" ref="W9:W31" si="2">+E9</f>
        <v>0</v>
      </c>
      <c r="X9" s="545">
        <f t="shared" ref="X9:X31" si="3">+F9</f>
        <v>0</v>
      </c>
      <c r="Y9" s="553"/>
      <c r="Z9" s="553"/>
      <c r="AA9" s="553"/>
      <c r="AB9" s="545">
        <f t="shared" ref="AB9:AB31" si="4">+J9</f>
        <v>0</v>
      </c>
      <c r="AC9" s="553"/>
      <c r="AD9" s="553"/>
      <c r="AE9" s="545"/>
      <c r="AF9" s="545">
        <f t="shared" ref="AF9:AF31" si="5">+N9</f>
        <v>0</v>
      </c>
      <c r="AG9" s="545">
        <f t="shared" ref="AG9:AG31" si="6">+O9</f>
        <v>0</v>
      </c>
      <c r="AH9" s="545">
        <f t="shared" ref="AH9:AH31" si="7">+P9</f>
        <v>0</v>
      </c>
      <c r="AI9" s="545">
        <f t="shared" ref="AI9:AI31" si="8">+Q9</f>
        <v>0</v>
      </c>
      <c r="AJ9" s="545">
        <f t="shared" ref="AJ9:AJ31" si="9">+R9</f>
        <v>0</v>
      </c>
      <c r="AK9" s="545">
        <f t="shared" ref="AK9:AK31" si="10">+S9</f>
        <v>0</v>
      </c>
      <c r="AL9" s="545">
        <f t="shared" ref="AL9:AL31" si="11">+T9</f>
        <v>0</v>
      </c>
      <c r="AM9" s="545">
        <f t="shared" ref="AM9:AM31" si="12">SUM(X9:AL9)</f>
        <v>0</v>
      </c>
    </row>
    <row r="10" spans="1:39" s="348" customFormat="1" ht="13.8">
      <c r="A10" s="396" t="s">
        <v>373</v>
      </c>
      <c r="B10" s="365" t="s">
        <v>468</v>
      </c>
      <c r="C10" s="366" t="s">
        <v>369</v>
      </c>
      <c r="D10" s="536"/>
      <c r="E10" s="537"/>
      <c r="F10" s="540">
        <v>0</v>
      </c>
      <c r="G10" s="553"/>
      <c r="H10" s="553"/>
      <c r="I10" s="553"/>
      <c r="J10" s="539"/>
      <c r="K10" s="553"/>
      <c r="L10" s="553"/>
      <c r="M10" s="539"/>
      <c r="N10" s="539"/>
      <c r="O10" s="539"/>
      <c r="P10" s="539"/>
      <c r="Q10" s="539"/>
      <c r="R10" s="539"/>
      <c r="S10" s="539"/>
      <c r="T10" s="539"/>
      <c r="U10" s="541">
        <f t="shared" si="0"/>
        <v>0</v>
      </c>
      <c r="V10" s="542">
        <f t="shared" si="1"/>
        <v>0</v>
      </c>
      <c r="W10" s="543">
        <f t="shared" si="2"/>
        <v>0</v>
      </c>
      <c r="X10" s="544">
        <f t="shared" si="3"/>
        <v>0</v>
      </c>
      <c r="Y10" s="538"/>
      <c r="Z10" s="538"/>
      <c r="AA10" s="538"/>
      <c r="AB10" s="544">
        <f t="shared" si="4"/>
        <v>0</v>
      </c>
      <c r="AC10" s="538"/>
      <c r="AD10" s="538"/>
      <c r="AE10" s="544"/>
      <c r="AF10" s="544">
        <f t="shared" si="5"/>
        <v>0</v>
      </c>
      <c r="AG10" s="544">
        <f t="shared" si="6"/>
        <v>0</v>
      </c>
      <c r="AH10" s="545">
        <f t="shared" si="7"/>
        <v>0</v>
      </c>
      <c r="AI10" s="545">
        <f t="shared" si="8"/>
        <v>0</v>
      </c>
      <c r="AJ10" s="545">
        <f t="shared" si="9"/>
        <v>0</v>
      </c>
      <c r="AK10" s="545">
        <f t="shared" si="10"/>
        <v>0</v>
      </c>
      <c r="AL10" s="545">
        <f t="shared" si="11"/>
        <v>0</v>
      </c>
      <c r="AM10" s="545">
        <f t="shared" si="12"/>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 t="shared" si="1"/>
        <v>0</v>
      </c>
      <c r="W11" s="543">
        <f t="shared" si="2"/>
        <v>0</v>
      </c>
      <c r="X11" s="544">
        <f t="shared" si="3"/>
        <v>0</v>
      </c>
      <c r="Y11" s="538"/>
      <c r="Z11" s="538"/>
      <c r="AA11" s="538"/>
      <c r="AB11" s="544">
        <f t="shared" si="4"/>
        <v>0</v>
      </c>
      <c r="AC11" s="538"/>
      <c r="AD11" s="538"/>
      <c r="AE11" s="544"/>
      <c r="AF11" s="544">
        <f t="shared" si="5"/>
        <v>0</v>
      </c>
      <c r="AG11" s="544">
        <f t="shared" si="6"/>
        <v>0</v>
      </c>
      <c r="AH11" s="545">
        <f t="shared" si="7"/>
        <v>0</v>
      </c>
      <c r="AI11" s="545">
        <f t="shared" si="8"/>
        <v>0</v>
      </c>
      <c r="AJ11" s="545">
        <f t="shared" si="9"/>
        <v>0</v>
      </c>
      <c r="AK11" s="545">
        <f t="shared" si="10"/>
        <v>0</v>
      </c>
      <c r="AL11" s="545">
        <f t="shared" si="11"/>
        <v>0</v>
      </c>
      <c r="AM11" s="545">
        <f t="shared" si="12"/>
        <v>0</v>
      </c>
    </row>
    <row r="12" spans="1:39" s="348" customFormat="1" ht="14.4" customHeight="1">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 t="shared" si="1"/>
        <v>0</v>
      </c>
      <c r="W12" s="543">
        <f t="shared" si="2"/>
        <v>0</v>
      </c>
      <c r="X12" s="544">
        <f t="shared" si="3"/>
        <v>0</v>
      </c>
      <c r="Y12" s="538"/>
      <c r="Z12" s="538"/>
      <c r="AA12" s="538"/>
      <c r="AB12" s="544">
        <f t="shared" si="4"/>
        <v>0</v>
      </c>
      <c r="AC12" s="538"/>
      <c r="AD12" s="538"/>
      <c r="AE12" s="544"/>
      <c r="AF12" s="544">
        <f t="shared" si="5"/>
        <v>0</v>
      </c>
      <c r="AG12" s="544">
        <f t="shared" si="6"/>
        <v>0</v>
      </c>
      <c r="AH12" s="545">
        <f t="shared" si="7"/>
        <v>0</v>
      </c>
      <c r="AI12" s="545">
        <f t="shared" si="8"/>
        <v>0</v>
      </c>
      <c r="AJ12" s="545">
        <f t="shared" si="9"/>
        <v>0</v>
      </c>
      <c r="AK12" s="545">
        <f t="shared" si="10"/>
        <v>0</v>
      </c>
      <c r="AL12" s="545">
        <f t="shared" si="11"/>
        <v>0</v>
      </c>
      <c r="AM12" s="545">
        <f t="shared" si="12"/>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 t="shared" si="1"/>
        <v>0</v>
      </c>
      <c r="W13" s="562">
        <f t="shared" si="2"/>
        <v>0</v>
      </c>
      <c r="X13" s="551">
        <f t="shared" si="3"/>
        <v>0</v>
      </c>
      <c r="Y13" s="551"/>
      <c r="Z13" s="551"/>
      <c r="AA13" s="551"/>
      <c r="AB13" s="551">
        <f t="shared" si="4"/>
        <v>0</v>
      </c>
      <c r="AC13" s="551"/>
      <c r="AD13" s="551"/>
      <c r="AE13" s="551"/>
      <c r="AF13" s="551">
        <f t="shared" si="5"/>
        <v>0</v>
      </c>
      <c r="AG13" s="551">
        <f t="shared" si="6"/>
        <v>0</v>
      </c>
      <c r="AH13" s="559">
        <f t="shared" si="7"/>
        <v>0</v>
      </c>
      <c r="AI13" s="559">
        <f t="shared" si="8"/>
        <v>0</v>
      </c>
      <c r="AJ13" s="559">
        <f t="shared" si="9"/>
        <v>0</v>
      </c>
      <c r="AK13" s="559">
        <f t="shared" si="10"/>
        <v>0</v>
      </c>
      <c r="AL13" s="559">
        <f t="shared" si="11"/>
        <v>0</v>
      </c>
      <c r="AM13" s="559">
        <f t="shared" si="12"/>
        <v>0</v>
      </c>
    </row>
    <row r="14" spans="1:39" s="348" customFormat="1" ht="13.8">
      <c r="A14" s="396" t="s">
        <v>383</v>
      </c>
      <c r="B14" s="584"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 t="shared" si="1"/>
        <v>0</v>
      </c>
      <c r="W14" s="543">
        <f t="shared" si="2"/>
        <v>0</v>
      </c>
      <c r="X14" s="544">
        <f t="shared" si="3"/>
        <v>0</v>
      </c>
      <c r="Y14" s="538"/>
      <c r="Z14" s="538"/>
      <c r="AA14" s="538"/>
      <c r="AB14" s="544">
        <f t="shared" si="4"/>
        <v>0</v>
      </c>
      <c r="AC14" s="538"/>
      <c r="AD14" s="538"/>
      <c r="AE14" s="544"/>
      <c r="AF14" s="544">
        <f t="shared" si="5"/>
        <v>0</v>
      </c>
      <c r="AG14" s="544">
        <f t="shared" si="6"/>
        <v>0</v>
      </c>
      <c r="AH14" s="545">
        <f t="shared" si="7"/>
        <v>0</v>
      </c>
      <c r="AI14" s="545">
        <f t="shared" si="8"/>
        <v>0</v>
      </c>
      <c r="AJ14" s="545">
        <f t="shared" si="9"/>
        <v>0</v>
      </c>
      <c r="AK14" s="545">
        <f t="shared" si="10"/>
        <v>0</v>
      </c>
      <c r="AL14" s="545">
        <f t="shared" si="11"/>
        <v>0</v>
      </c>
      <c r="AM14" s="545">
        <f t="shared" si="12"/>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 t="shared" si="1"/>
        <v>0</v>
      </c>
      <c r="W15" s="543">
        <f t="shared" si="2"/>
        <v>0</v>
      </c>
      <c r="X15" s="544">
        <f t="shared" si="3"/>
        <v>0</v>
      </c>
      <c r="Y15" s="538"/>
      <c r="Z15" s="538"/>
      <c r="AA15" s="538"/>
      <c r="AB15" s="544">
        <f t="shared" si="4"/>
        <v>0</v>
      </c>
      <c r="AC15" s="538"/>
      <c r="AD15" s="538"/>
      <c r="AE15" s="544"/>
      <c r="AF15" s="544">
        <f t="shared" si="5"/>
        <v>0</v>
      </c>
      <c r="AG15" s="544">
        <f t="shared" si="6"/>
        <v>0</v>
      </c>
      <c r="AH15" s="545">
        <f t="shared" si="7"/>
        <v>0</v>
      </c>
      <c r="AI15" s="545">
        <f t="shared" si="8"/>
        <v>0</v>
      </c>
      <c r="AJ15" s="545">
        <f t="shared" si="9"/>
        <v>0</v>
      </c>
      <c r="AK15" s="545">
        <f t="shared" si="10"/>
        <v>0</v>
      </c>
      <c r="AL15" s="545">
        <f t="shared" si="11"/>
        <v>0</v>
      </c>
      <c r="AM15" s="545">
        <f t="shared" si="12"/>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65">
        <f t="shared" si="1"/>
        <v>0</v>
      </c>
      <c r="W16" s="566">
        <f t="shared" si="2"/>
        <v>0</v>
      </c>
      <c r="X16" s="567">
        <f t="shared" si="3"/>
        <v>0</v>
      </c>
      <c r="Y16" s="568"/>
      <c r="Z16" s="568"/>
      <c r="AA16" s="568"/>
      <c r="AB16" s="567">
        <f t="shared" si="4"/>
        <v>0</v>
      </c>
      <c r="AC16" s="568"/>
      <c r="AD16" s="568"/>
      <c r="AE16" s="567"/>
      <c r="AF16" s="567">
        <f t="shared" si="5"/>
        <v>0</v>
      </c>
      <c r="AG16" s="544">
        <f t="shared" si="6"/>
        <v>0</v>
      </c>
      <c r="AH16" s="545">
        <f t="shared" si="7"/>
        <v>0</v>
      </c>
      <c r="AI16" s="545">
        <f t="shared" si="8"/>
        <v>0</v>
      </c>
      <c r="AJ16" s="545">
        <f t="shared" si="9"/>
        <v>0</v>
      </c>
      <c r="AK16" s="545">
        <f t="shared" si="10"/>
        <v>0</v>
      </c>
      <c r="AL16" s="545">
        <f t="shared" si="11"/>
        <v>0</v>
      </c>
      <c r="AM16" s="545">
        <f t="shared" si="12"/>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65">
        <f t="shared" si="1"/>
        <v>0</v>
      </c>
      <c r="W17" s="566">
        <f t="shared" si="2"/>
        <v>0</v>
      </c>
      <c r="X17" s="567">
        <f t="shared" si="3"/>
        <v>0</v>
      </c>
      <c r="Y17" s="568"/>
      <c r="Z17" s="568"/>
      <c r="AA17" s="568"/>
      <c r="AB17" s="567">
        <f t="shared" si="4"/>
        <v>0</v>
      </c>
      <c r="AC17" s="568"/>
      <c r="AD17" s="568"/>
      <c r="AE17" s="567"/>
      <c r="AF17" s="567">
        <f t="shared" si="5"/>
        <v>0</v>
      </c>
      <c r="AG17" s="544">
        <f t="shared" si="6"/>
        <v>0</v>
      </c>
      <c r="AH17" s="545">
        <f t="shared" si="7"/>
        <v>0</v>
      </c>
      <c r="AI17" s="545">
        <f t="shared" si="8"/>
        <v>0</v>
      </c>
      <c r="AJ17" s="545">
        <f t="shared" si="9"/>
        <v>0</v>
      </c>
      <c r="AK17" s="545">
        <f t="shared" si="10"/>
        <v>0</v>
      </c>
      <c r="AL17" s="545">
        <f t="shared" si="11"/>
        <v>0</v>
      </c>
      <c r="AM17" s="545">
        <f t="shared" si="12"/>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65">
        <f t="shared" si="1"/>
        <v>0</v>
      </c>
      <c r="W18" s="566">
        <f t="shared" si="2"/>
        <v>0</v>
      </c>
      <c r="X18" s="567">
        <f t="shared" si="3"/>
        <v>0</v>
      </c>
      <c r="Y18" s="568"/>
      <c r="Z18" s="568"/>
      <c r="AA18" s="568"/>
      <c r="AB18" s="567">
        <f t="shared" si="4"/>
        <v>0</v>
      </c>
      <c r="AC18" s="568"/>
      <c r="AD18" s="568"/>
      <c r="AE18" s="567"/>
      <c r="AF18" s="567">
        <f t="shared" si="5"/>
        <v>0</v>
      </c>
      <c r="AG18" s="544">
        <f t="shared" si="6"/>
        <v>0</v>
      </c>
      <c r="AH18" s="545">
        <f t="shared" si="7"/>
        <v>0</v>
      </c>
      <c r="AI18" s="545">
        <f t="shared" si="8"/>
        <v>0</v>
      </c>
      <c r="AJ18" s="545">
        <f t="shared" si="9"/>
        <v>0</v>
      </c>
      <c r="AK18" s="545">
        <f t="shared" si="10"/>
        <v>0</v>
      </c>
      <c r="AL18" s="545">
        <f t="shared" si="11"/>
        <v>0</v>
      </c>
      <c r="AM18" s="545">
        <f t="shared" si="12"/>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65">
        <f t="shared" si="1"/>
        <v>0</v>
      </c>
      <c r="W19" s="566">
        <f t="shared" si="2"/>
        <v>0</v>
      </c>
      <c r="X19" s="567">
        <f t="shared" si="3"/>
        <v>0</v>
      </c>
      <c r="Y19" s="568"/>
      <c r="Z19" s="568"/>
      <c r="AA19" s="568"/>
      <c r="AB19" s="567">
        <f t="shared" si="4"/>
        <v>0</v>
      </c>
      <c r="AC19" s="568"/>
      <c r="AD19" s="568"/>
      <c r="AE19" s="567"/>
      <c r="AF19" s="567">
        <f t="shared" si="5"/>
        <v>0</v>
      </c>
      <c r="AG19" s="544">
        <f t="shared" si="6"/>
        <v>0</v>
      </c>
      <c r="AH19" s="545">
        <f t="shared" si="7"/>
        <v>0</v>
      </c>
      <c r="AI19" s="545">
        <f t="shared" si="8"/>
        <v>0</v>
      </c>
      <c r="AJ19" s="545">
        <f t="shared" si="9"/>
        <v>0</v>
      </c>
      <c r="AK19" s="545">
        <f t="shared" si="10"/>
        <v>0</v>
      </c>
      <c r="AL19" s="545">
        <f t="shared" si="11"/>
        <v>0</v>
      </c>
      <c r="AM19" s="545">
        <f t="shared" si="12"/>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65">
        <f t="shared" si="1"/>
        <v>0</v>
      </c>
      <c r="W20" s="566">
        <f t="shared" si="2"/>
        <v>0</v>
      </c>
      <c r="X20" s="567">
        <f t="shared" si="3"/>
        <v>0</v>
      </c>
      <c r="Y20" s="568"/>
      <c r="Z20" s="568"/>
      <c r="AA20" s="568"/>
      <c r="AB20" s="567">
        <f t="shared" si="4"/>
        <v>0</v>
      </c>
      <c r="AC20" s="568"/>
      <c r="AD20" s="568"/>
      <c r="AE20" s="567"/>
      <c r="AF20" s="567">
        <f t="shared" si="5"/>
        <v>0</v>
      </c>
      <c r="AG20" s="544">
        <f t="shared" si="6"/>
        <v>0</v>
      </c>
      <c r="AH20" s="545">
        <f t="shared" si="7"/>
        <v>0</v>
      </c>
      <c r="AI20" s="545">
        <f t="shared" si="8"/>
        <v>0</v>
      </c>
      <c r="AJ20" s="545">
        <f t="shared" si="9"/>
        <v>0</v>
      </c>
      <c r="AK20" s="545">
        <f t="shared" si="10"/>
        <v>0</v>
      </c>
      <c r="AL20" s="545">
        <f t="shared" si="11"/>
        <v>0</v>
      </c>
      <c r="AM20" s="545">
        <f t="shared" si="12"/>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65">
        <f t="shared" si="1"/>
        <v>0</v>
      </c>
      <c r="W21" s="566">
        <f t="shared" si="2"/>
        <v>0</v>
      </c>
      <c r="X21" s="567">
        <f t="shared" si="3"/>
        <v>0</v>
      </c>
      <c r="Y21" s="568"/>
      <c r="Z21" s="568"/>
      <c r="AA21" s="568"/>
      <c r="AB21" s="567">
        <f t="shared" si="4"/>
        <v>0</v>
      </c>
      <c r="AC21" s="568"/>
      <c r="AD21" s="568"/>
      <c r="AE21" s="567"/>
      <c r="AF21" s="567">
        <f t="shared" si="5"/>
        <v>0</v>
      </c>
      <c r="AG21" s="544">
        <f t="shared" si="6"/>
        <v>0</v>
      </c>
      <c r="AH21" s="545">
        <f t="shared" si="7"/>
        <v>0</v>
      </c>
      <c r="AI21" s="545">
        <f t="shared" si="8"/>
        <v>0</v>
      </c>
      <c r="AJ21" s="545">
        <f t="shared" si="9"/>
        <v>0</v>
      </c>
      <c r="AK21" s="545">
        <f t="shared" si="10"/>
        <v>0</v>
      </c>
      <c r="AL21" s="545">
        <f t="shared" si="11"/>
        <v>0</v>
      </c>
      <c r="AM21" s="545">
        <f t="shared" si="12"/>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65">
        <f t="shared" si="1"/>
        <v>0</v>
      </c>
      <c r="W22" s="566">
        <f t="shared" si="2"/>
        <v>0</v>
      </c>
      <c r="X22" s="567">
        <f t="shared" si="3"/>
        <v>0</v>
      </c>
      <c r="Y22" s="568"/>
      <c r="Z22" s="568"/>
      <c r="AA22" s="568"/>
      <c r="AB22" s="567">
        <f t="shared" si="4"/>
        <v>0</v>
      </c>
      <c r="AC22" s="568"/>
      <c r="AD22" s="568"/>
      <c r="AE22" s="567"/>
      <c r="AF22" s="567">
        <f t="shared" si="5"/>
        <v>0</v>
      </c>
      <c r="AG22" s="544">
        <f t="shared" si="6"/>
        <v>0</v>
      </c>
      <c r="AH22" s="545">
        <f t="shared" si="7"/>
        <v>0</v>
      </c>
      <c r="AI22" s="545">
        <f t="shared" si="8"/>
        <v>0</v>
      </c>
      <c r="AJ22" s="545">
        <f t="shared" si="9"/>
        <v>0</v>
      </c>
      <c r="AK22" s="545">
        <f t="shared" si="10"/>
        <v>0</v>
      </c>
      <c r="AL22" s="545">
        <f t="shared" si="11"/>
        <v>0</v>
      </c>
      <c r="AM22" s="545">
        <f t="shared" si="12"/>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65">
        <f t="shared" si="1"/>
        <v>0</v>
      </c>
      <c r="W23" s="566">
        <f t="shared" si="2"/>
        <v>0</v>
      </c>
      <c r="X23" s="567">
        <f t="shared" si="3"/>
        <v>0</v>
      </c>
      <c r="Y23" s="568"/>
      <c r="Z23" s="568"/>
      <c r="AA23" s="568"/>
      <c r="AB23" s="567">
        <f t="shared" si="4"/>
        <v>0</v>
      </c>
      <c r="AC23" s="568"/>
      <c r="AD23" s="568"/>
      <c r="AE23" s="567"/>
      <c r="AF23" s="567">
        <f t="shared" si="5"/>
        <v>0</v>
      </c>
      <c r="AG23" s="544">
        <f t="shared" si="6"/>
        <v>0</v>
      </c>
      <c r="AH23" s="545">
        <f t="shared" si="7"/>
        <v>0</v>
      </c>
      <c r="AI23" s="545">
        <f t="shared" si="8"/>
        <v>0</v>
      </c>
      <c r="AJ23" s="545">
        <f t="shared" si="9"/>
        <v>0</v>
      </c>
      <c r="AK23" s="545">
        <f t="shared" si="10"/>
        <v>0</v>
      </c>
      <c r="AL23" s="545">
        <f t="shared" si="11"/>
        <v>0</v>
      </c>
      <c r="AM23" s="545">
        <f t="shared" si="12"/>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65">
        <f t="shared" si="1"/>
        <v>0</v>
      </c>
      <c r="W24" s="566">
        <f t="shared" si="2"/>
        <v>0</v>
      </c>
      <c r="X24" s="567">
        <f t="shared" si="3"/>
        <v>0</v>
      </c>
      <c r="Y24" s="568"/>
      <c r="Z24" s="568"/>
      <c r="AA24" s="568"/>
      <c r="AB24" s="567">
        <f t="shared" si="4"/>
        <v>0</v>
      </c>
      <c r="AC24" s="568"/>
      <c r="AD24" s="568"/>
      <c r="AE24" s="567"/>
      <c r="AF24" s="567">
        <f t="shared" si="5"/>
        <v>0</v>
      </c>
      <c r="AG24" s="544">
        <f t="shared" si="6"/>
        <v>0</v>
      </c>
      <c r="AH24" s="545">
        <f t="shared" si="7"/>
        <v>0</v>
      </c>
      <c r="AI24" s="545">
        <f t="shared" si="8"/>
        <v>0</v>
      </c>
      <c r="AJ24" s="545">
        <f t="shared" si="9"/>
        <v>0</v>
      </c>
      <c r="AK24" s="545">
        <f t="shared" si="10"/>
        <v>0</v>
      </c>
      <c r="AL24" s="545">
        <f t="shared" si="11"/>
        <v>0</v>
      </c>
      <c r="AM24" s="545">
        <f t="shared" si="12"/>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65">
        <f t="shared" si="1"/>
        <v>0</v>
      </c>
      <c r="W25" s="566">
        <f t="shared" si="2"/>
        <v>0</v>
      </c>
      <c r="X25" s="567">
        <f t="shared" si="3"/>
        <v>0</v>
      </c>
      <c r="Y25" s="568"/>
      <c r="Z25" s="568"/>
      <c r="AA25" s="568"/>
      <c r="AB25" s="567">
        <f t="shared" si="4"/>
        <v>0</v>
      </c>
      <c r="AC25" s="568"/>
      <c r="AD25" s="568"/>
      <c r="AE25" s="567"/>
      <c r="AF25" s="567">
        <f t="shared" si="5"/>
        <v>0</v>
      </c>
      <c r="AG25" s="544">
        <f t="shared" si="6"/>
        <v>0</v>
      </c>
      <c r="AH25" s="545">
        <f t="shared" si="7"/>
        <v>0</v>
      </c>
      <c r="AI25" s="545">
        <f t="shared" si="8"/>
        <v>0</v>
      </c>
      <c r="AJ25" s="545">
        <f t="shared" si="9"/>
        <v>0</v>
      </c>
      <c r="AK25" s="545">
        <f t="shared" si="10"/>
        <v>0</v>
      </c>
      <c r="AL25" s="545">
        <f t="shared" si="11"/>
        <v>0</v>
      </c>
      <c r="AM25" s="545">
        <f t="shared" si="12"/>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65">
        <f t="shared" si="1"/>
        <v>0</v>
      </c>
      <c r="W26" s="566">
        <f t="shared" si="2"/>
        <v>0</v>
      </c>
      <c r="X26" s="567">
        <f t="shared" si="3"/>
        <v>0</v>
      </c>
      <c r="Y26" s="568"/>
      <c r="Z26" s="568"/>
      <c r="AA26" s="568"/>
      <c r="AB26" s="567">
        <f t="shared" si="4"/>
        <v>0</v>
      </c>
      <c r="AC26" s="568"/>
      <c r="AD26" s="568"/>
      <c r="AE26" s="567"/>
      <c r="AF26" s="567">
        <f t="shared" si="5"/>
        <v>0</v>
      </c>
      <c r="AG26" s="544">
        <f t="shared" si="6"/>
        <v>0</v>
      </c>
      <c r="AH26" s="545">
        <f t="shared" si="7"/>
        <v>0</v>
      </c>
      <c r="AI26" s="545">
        <f t="shared" si="8"/>
        <v>0</v>
      </c>
      <c r="AJ26" s="545">
        <f t="shared" si="9"/>
        <v>0</v>
      </c>
      <c r="AK26" s="545">
        <f t="shared" si="10"/>
        <v>0</v>
      </c>
      <c r="AL26" s="545">
        <f t="shared" si="11"/>
        <v>0</v>
      </c>
      <c r="AM26" s="545">
        <f t="shared" si="12"/>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65">
        <f t="shared" si="1"/>
        <v>0</v>
      </c>
      <c r="W27" s="566">
        <f t="shared" si="2"/>
        <v>0</v>
      </c>
      <c r="X27" s="567">
        <f t="shared" si="3"/>
        <v>0</v>
      </c>
      <c r="Y27" s="568"/>
      <c r="Z27" s="568"/>
      <c r="AA27" s="568"/>
      <c r="AB27" s="567">
        <f t="shared" si="4"/>
        <v>0</v>
      </c>
      <c r="AC27" s="568"/>
      <c r="AD27" s="568"/>
      <c r="AE27" s="567"/>
      <c r="AF27" s="567">
        <f t="shared" si="5"/>
        <v>0</v>
      </c>
      <c r="AG27" s="544">
        <f t="shared" si="6"/>
        <v>0</v>
      </c>
      <c r="AH27" s="545">
        <f t="shared" si="7"/>
        <v>0</v>
      </c>
      <c r="AI27" s="545">
        <f t="shared" si="8"/>
        <v>0</v>
      </c>
      <c r="AJ27" s="545">
        <f t="shared" si="9"/>
        <v>0</v>
      </c>
      <c r="AK27" s="545">
        <f t="shared" si="10"/>
        <v>0</v>
      </c>
      <c r="AL27" s="545">
        <f t="shared" si="11"/>
        <v>0</v>
      </c>
      <c r="AM27" s="545">
        <f t="shared" si="12"/>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65">
        <f t="shared" si="1"/>
        <v>0</v>
      </c>
      <c r="W28" s="566">
        <f t="shared" si="2"/>
        <v>0</v>
      </c>
      <c r="X28" s="567">
        <f t="shared" si="3"/>
        <v>0</v>
      </c>
      <c r="Y28" s="568"/>
      <c r="Z28" s="568"/>
      <c r="AA28" s="568"/>
      <c r="AB28" s="567">
        <f t="shared" si="4"/>
        <v>0</v>
      </c>
      <c r="AC28" s="568"/>
      <c r="AD28" s="568"/>
      <c r="AE28" s="567"/>
      <c r="AF28" s="567">
        <f t="shared" si="5"/>
        <v>0</v>
      </c>
      <c r="AG28" s="544">
        <f t="shared" si="6"/>
        <v>0</v>
      </c>
      <c r="AH28" s="545">
        <f t="shared" si="7"/>
        <v>0</v>
      </c>
      <c r="AI28" s="545">
        <f t="shared" si="8"/>
        <v>0</v>
      </c>
      <c r="AJ28" s="545">
        <f t="shared" si="9"/>
        <v>0</v>
      </c>
      <c r="AK28" s="545">
        <f t="shared" si="10"/>
        <v>0</v>
      </c>
      <c r="AL28" s="545">
        <f t="shared" si="11"/>
        <v>0</v>
      </c>
      <c r="AM28" s="545">
        <f t="shared" si="12"/>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65">
        <f t="shared" si="1"/>
        <v>0</v>
      </c>
      <c r="W29" s="566">
        <f t="shared" si="2"/>
        <v>0</v>
      </c>
      <c r="X29" s="567">
        <f t="shared" si="3"/>
        <v>0</v>
      </c>
      <c r="Y29" s="568"/>
      <c r="Z29" s="568"/>
      <c r="AA29" s="568"/>
      <c r="AB29" s="567">
        <f t="shared" si="4"/>
        <v>0</v>
      </c>
      <c r="AC29" s="568"/>
      <c r="AD29" s="568"/>
      <c r="AE29" s="567"/>
      <c r="AF29" s="567">
        <f t="shared" si="5"/>
        <v>0</v>
      </c>
      <c r="AG29" s="544">
        <f t="shared" si="6"/>
        <v>0</v>
      </c>
      <c r="AH29" s="545">
        <f t="shared" si="7"/>
        <v>0</v>
      </c>
      <c r="AI29" s="545">
        <f t="shared" si="8"/>
        <v>0</v>
      </c>
      <c r="AJ29" s="545">
        <f t="shared" si="9"/>
        <v>0</v>
      </c>
      <c r="AK29" s="545">
        <f t="shared" si="10"/>
        <v>0</v>
      </c>
      <c r="AL29" s="545">
        <f t="shared" si="11"/>
        <v>0</v>
      </c>
      <c r="AM29" s="545">
        <f t="shared" si="12"/>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65">
        <f t="shared" si="1"/>
        <v>0</v>
      </c>
      <c r="W30" s="566">
        <f t="shared" si="2"/>
        <v>0</v>
      </c>
      <c r="X30" s="567">
        <f t="shared" si="3"/>
        <v>0</v>
      </c>
      <c r="Y30" s="568"/>
      <c r="Z30" s="568"/>
      <c r="AA30" s="568"/>
      <c r="AB30" s="567">
        <f t="shared" si="4"/>
        <v>0</v>
      </c>
      <c r="AC30" s="568"/>
      <c r="AD30" s="568"/>
      <c r="AE30" s="567"/>
      <c r="AF30" s="567">
        <f t="shared" si="5"/>
        <v>0</v>
      </c>
      <c r="AG30" s="544">
        <f t="shared" si="6"/>
        <v>0</v>
      </c>
      <c r="AH30" s="545">
        <f t="shared" si="7"/>
        <v>0</v>
      </c>
      <c r="AI30" s="545">
        <f t="shared" si="8"/>
        <v>0</v>
      </c>
      <c r="AJ30" s="545">
        <f t="shared" si="9"/>
        <v>0</v>
      </c>
      <c r="AK30" s="545">
        <f t="shared" si="10"/>
        <v>0</v>
      </c>
      <c r="AL30" s="545">
        <f t="shared" si="11"/>
        <v>0</v>
      </c>
      <c r="AM30" s="545">
        <f t="shared" si="12"/>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65">
        <f t="shared" si="1"/>
        <v>0</v>
      </c>
      <c r="W31" s="566">
        <f t="shared" si="2"/>
        <v>0</v>
      </c>
      <c r="X31" s="567">
        <f t="shared" si="3"/>
        <v>0</v>
      </c>
      <c r="Y31" s="568"/>
      <c r="Z31" s="568"/>
      <c r="AA31" s="568"/>
      <c r="AB31" s="567">
        <f t="shared" si="4"/>
        <v>0</v>
      </c>
      <c r="AC31" s="568"/>
      <c r="AD31" s="568"/>
      <c r="AE31" s="567"/>
      <c r="AF31" s="567">
        <f t="shared" si="5"/>
        <v>0</v>
      </c>
      <c r="AG31" s="544">
        <f t="shared" si="6"/>
        <v>0</v>
      </c>
      <c r="AH31" s="545">
        <f t="shared" si="7"/>
        <v>0</v>
      </c>
      <c r="AI31" s="545">
        <f t="shared" si="8"/>
        <v>0</v>
      </c>
      <c r="AJ31" s="545">
        <f t="shared" si="9"/>
        <v>0</v>
      </c>
      <c r="AK31" s="545">
        <f t="shared" si="10"/>
        <v>0</v>
      </c>
      <c r="AL31" s="545">
        <f t="shared" si="11"/>
        <v>0</v>
      </c>
      <c r="AM31" s="545">
        <f t="shared" si="12"/>
        <v>0</v>
      </c>
    </row>
    <row r="32" spans="1:39" ht="15" thickBot="1">
      <c r="B32" s="376" t="s">
        <v>406</v>
      </c>
      <c r="C32" s="376"/>
      <c r="D32" s="546">
        <f t="shared" ref="D32:J32" si="13">SUM(D9:D31)</f>
        <v>0</v>
      </c>
      <c r="E32" s="546">
        <f t="shared" si="13"/>
        <v>0</v>
      </c>
      <c r="F32" s="549">
        <f t="shared" si="13"/>
        <v>0</v>
      </c>
      <c r="G32" s="547"/>
      <c r="H32" s="547"/>
      <c r="I32" s="547"/>
      <c r="J32" s="549">
        <f t="shared" si="13"/>
        <v>0</v>
      </c>
      <c r="K32" s="547"/>
      <c r="L32" s="547"/>
      <c r="M32" s="549">
        <f t="shared" ref="M32:T32" si="14">SUM(M9:M31)</f>
        <v>0</v>
      </c>
      <c r="N32" s="549">
        <f t="shared" si="14"/>
        <v>0</v>
      </c>
      <c r="O32" s="549">
        <f t="shared" si="14"/>
        <v>0</v>
      </c>
      <c r="P32" s="549">
        <f t="shared" si="14"/>
        <v>0</v>
      </c>
      <c r="Q32" s="549">
        <f t="shared" si="14"/>
        <v>0</v>
      </c>
      <c r="R32" s="549">
        <f t="shared" si="14"/>
        <v>0</v>
      </c>
      <c r="S32" s="549">
        <f t="shared" si="14"/>
        <v>0</v>
      </c>
      <c r="T32" s="549">
        <f t="shared" si="14"/>
        <v>0</v>
      </c>
      <c r="U32" s="550">
        <f>SUM(U8:U31)</f>
        <v>0</v>
      </c>
      <c r="V32" s="546">
        <f t="shared" ref="V32:AM32" si="15">SUM(V9:V31)</f>
        <v>0</v>
      </c>
      <c r="W32" s="546">
        <f t="shared" si="15"/>
        <v>0</v>
      </c>
      <c r="X32" s="549">
        <f t="shared" si="15"/>
        <v>0</v>
      </c>
      <c r="Y32" s="547"/>
      <c r="Z32" s="547"/>
      <c r="AA32" s="547"/>
      <c r="AB32" s="549">
        <f t="shared" si="15"/>
        <v>0</v>
      </c>
      <c r="AC32" s="547"/>
      <c r="AD32" s="547"/>
      <c r="AE32" s="549"/>
      <c r="AF32" s="549">
        <f t="shared" si="15"/>
        <v>0</v>
      </c>
      <c r="AG32" s="549">
        <f t="shared" si="15"/>
        <v>0</v>
      </c>
      <c r="AH32" s="549">
        <f t="shared" si="15"/>
        <v>0</v>
      </c>
      <c r="AI32" s="549">
        <f t="shared" si="15"/>
        <v>0</v>
      </c>
      <c r="AJ32" s="549">
        <f t="shared" si="15"/>
        <v>0</v>
      </c>
      <c r="AK32" s="549">
        <f t="shared" si="15"/>
        <v>0</v>
      </c>
      <c r="AL32" s="549">
        <f t="shared" si="15"/>
        <v>0</v>
      </c>
      <c r="AM32" s="549">
        <f t="shared" si="15"/>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350" t="str">
        <f t="shared" ref="E36:AM36" si="16">E7</f>
        <v>Units of Service</v>
      </c>
      <c r="F36" s="400" t="str">
        <f t="shared" si="16"/>
        <v>OAA Title III B</v>
      </c>
      <c r="G36" s="404" t="str">
        <f t="shared" si="16"/>
        <v>OAA Title III C1</v>
      </c>
      <c r="H36" s="400" t="str">
        <f t="shared" si="16"/>
        <v>OAA Title III C2</v>
      </c>
      <c r="I36" s="400" t="str">
        <f t="shared" si="16"/>
        <v>OAA Title III E</v>
      </c>
      <c r="J36" s="400" t="str">
        <f t="shared" si="16"/>
        <v>OAA ARPA Title III B</v>
      </c>
      <c r="K36" s="404" t="str">
        <f t="shared" si="16"/>
        <v>OAA ARPA Title III C1</v>
      </c>
      <c r="L36" s="581" t="str">
        <f t="shared" si="16"/>
        <v>OAA APRA Title III C2</v>
      </c>
      <c r="M36" s="350" t="str">
        <f t="shared" si="16"/>
        <v>Tax Levy</v>
      </c>
      <c r="N36" s="350" t="str">
        <f t="shared" si="16"/>
        <v>Basic County Allocation (BCA)</v>
      </c>
      <c r="O36" s="350" t="str">
        <f t="shared" si="16"/>
        <v>85.21 FUNDS</v>
      </c>
      <c r="P36" s="350" t="str">
        <f t="shared" si="16"/>
        <v>AFCSP</v>
      </c>
      <c r="Q36" s="350" t="str">
        <f t="shared" si="16"/>
        <v>Non Federal Match - Cash</v>
      </c>
      <c r="R36" s="350" t="str">
        <f t="shared" si="16"/>
        <v>Non Federal Match - In-kind</v>
      </c>
      <c r="S36" s="350" t="str">
        <f t="shared" si="16"/>
        <v>Other (local, State, Fed)</v>
      </c>
      <c r="T36" s="350" t="str">
        <f t="shared" si="16"/>
        <v>Program Income</v>
      </c>
      <c r="U36" s="350" t="str">
        <f t="shared" si="16"/>
        <v>Total Expenditures</v>
      </c>
      <c r="V36" s="350" t="str">
        <f t="shared" si="16"/>
        <v>Individuals Served</v>
      </c>
      <c r="W36" s="350" t="str">
        <f t="shared" si="16"/>
        <v>Units of Service</v>
      </c>
      <c r="X36" s="400" t="str">
        <f t="shared" si="16"/>
        <v>OAA Title III B</v>
      </c>
      <c r="Y36" s="404" t="str">
        <f t="shared" si="16"/>
        <v>OAA Title III C1</v>
      </c>
      <c r="Z36" s="405" t="str">
        <f t="shared" si="16"/>
        <v>OAA Title III C2</v>
      </c>
      <c r="AA36" s="400" t="str">
        <f t="shared" si="16"/>
        <v>OAA Title III E</v>
      </c>
      <c r="AB36" s="400" t="str">
        <f t="shared" si="16"/>
        <v>OAA ARPA Title III B</v>
      </c>
      <c r="AC36" s="404" t="str">
        <f t="shared" si="16"/>
        <v>OAA ARPA Title III C1</v>
      </c>
      <c r="AD36" s="405" t="str">
        <f t="shared" si="16"/>
        <v>OAA APRA Title III C2</v>
      </c>
      <c r="AE36" s="350" t="str">
        <f t="shared" si="16"/>
        <v>Tax Levy</v>
      </c>
      <c r="AF36" s="350" t="str">
        <f t="shared" si="16"/>
        <v>Basic County Allocation (BCA)</v>
      </c>
      <c r="AG36" s="350" t="str">
        <f t="shared" si="16"/>
        <v>85.21 Funds</v>
      </c>
      <c r="AH36" s="350" t="str">
        <f t="shared" si="16"/>
        <v>AFCSP</v>
      </c>
      <c r="AI36" s="350" t="str">
        <f t="shared" si="16"/>
        <v>Non Federal Match - Cash</v>
      </c>
      <c r="AJ36" s="350" t="str">
        <f t="shared" si="16"/>
        <v>Non Federal Match - In-kind</v>
      </c>
      <c r="AK36" s="350" t="str">
        <f t="shared" si="16"/>
        <v>Other (local, State, Fed)</v>
      </c>
      <c r="AL36" s="350" t="str">
        <f t="shared" si="16"/>
        <v>Program Income</v>
      </c>
      <c r="AM36" s="350" t="str">
        <f t="shared" si="16"/>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573" t="s">
        <v>489</v>
      </c>
      <c r="C38" s="390" t="s">
        <v>372</v>
      </c>
      <c r="D38" s="536"/>
      <c r="E38" s="537"/>
      <c r="F38" s="538"/>
      <c r="G38" s="539"/>
      <c r="H38" s="538"/>
      <c r="I38" s="538"/>
      <c r="J38" s="538"/>
      <c r="K38" s="540"/>
      <c r="L38" s="538"/>
      <c r="M38" s="539"/>
      <c r="N38" s="539"/>
      <c r="O38" s="539"/>
      <c r="P38" s="539"/>
      <c r="Q38" s="539"/>
      <c r="R38" s="539"/>
      <c r="S38" s="539"/>
      <c r="T38" s="539"/>
      <c r="U38" s="541">
        <f>SUM(F38:T38)</f>
        <v>0</v>
      </c>
      <c r="V38" s="542">
        <f t="shared" ref="V38:AD40" si="17">+D38</f>
        <v>0</v>
      </c>
      <c r="W38" s="543">
        <f t="shared" si="17"/>
        <v>0</v>
      </c>
      <c r="X38" s="538"/>
      <c r="Y38" s="544">
        <f t="shared" si="17"/>
        <v>0</v>
      </c>
      <c r="Z38" s="544">
        <f t="shared" si="17"/>
        <v>0</v>
      </c>
      <c r="AA38" s="538"/>
      <c r="AB38" s="538"/>
      <c r="AC38" s="538">
        <f t="shared" si="17"/>
        <v>0</v>
      </c>
      <c r="AD38" s="538">
        <f t="shared" si="17"/>
        <v>0</v>
      </c>
      <c r="AE38" s="544"/>
      <c r="AF38" s="544">
        <f t="shared" ref="AF38:AL40" si="18">+N38</f>
        <v>0</v>
      </c>
      <c r="AG38" s="544">
        <f t="shared" si="18"/>
        <v>0</v>
      </c>
      <c r="AH38" s="545">
        <f t="shared" si="18"/>
        <v>0</v>
      </c>
      <c r="AI38" s="545">
        <f t="shared" si="18"/>
        <v>0</v>
      </c>
      <c r="AJ38" s="545">
        <f t="shared" si="18"/>
        <v>0</v>
      </c>
      <c r="AK38" s="545">
        <f t="shared" si="18"/>
        <v>0</v>
      </c>
      <c r="AL38" s="545">
        <f t="shared" si="18"/>
        <v>0</v>
      </c>
      <c r="AM38" s="545">
        <f>SUM(X38:AL38)</f>
        <v>0</v>
      </c>
    </row>
    <row r="39" spans="1:39">
      <c r="A39" s="348" t="s">
        <v>374</v>
      </c>
      <c r="B39" s="574" t="s">
        <v>490</v>
      </c>
      <c r="C39" s="388" t="s">
        <v>372</v>
      </c>
      <c r="D39" s="536"/>
      <c r="E39" s="537"/>
      <c r="F39" s="538"/>
      <c r="G39" s="539"/>
      <c r="H39" s="538"/>
      <c r="I39" s="538"/>
      <c r="J39" s="538"/>
      <c r="K39" s="540"/>
      <c r="L39" s="538"/>
      <c r="M39" s="540"/>
      <c r="N39" s="540"/>
      <c r="O39" s="539"/>
      <c r="P39" s="539"/>
      <c r="Q39" s="539"/>
      <c r="R39" s="539"/>
      <c r="S39" s="539"/>
      <c r="T39" s="539"/>
      <c r="U39" s="541">
        <f>SUM(F39:T39)</f>
        <v>0</v>
      </c>
      <c r="V39" s="542">
        <f t="shared" si="17"/>
        <v>0</v>
      </c>
      <c r="W39" s="543">
        <f t="shared" si="17"/>
        <v>0</v>
      </c>
      <c r="X39" s="538"/>
      <c r="Y39" s="544">
        <f t="shared" si="17"/>
        <v>0</v>
      </c>
      <c r="Z39" s="544">
        <f t="shared" si="17"/>
        <v>0</v>
      </c>
      <c r="AA39" s="538"/>
      <c r="AB39" s="538"/>
      <c r="AC39" s="538">
        <f t="shared" si="17"/>
        <v>0</v>
      </c>
      <c r="AD39" s="538">
        <f t="shared" si="17"/>
        <v>0</v>
      </c>
      <c r="AE39" s="544"/>
      <c r="AF39" s="544">
        <f t="shared" si="18"/>
        <v>0</v>
      </c>
      <c r="AG39" s="544">
        <f t="shared" si="18"/>
        <v>0</v>
      </c>
      <c r="AH39" s="545">
        <f t="shared" si="18"/>
        <v>0</v>
      </c>
      <c r="AI39" s="545">
        <f t="shared" si="18"/>
        <v>0</v>
      </c>
      <c r="AJ39" s="545">
        <f t="shared" si="18"/>
        <v>0</v>
      </c>
      <c r="AK39" s="545">
        <f t="shared" si="18"/>
        <v>0</v>
      </c>
      <c r="AL39" s="545">
        <f t="shared" si="18"/>
        <v>0</v>
      </c>
      <c r="AM39" s="545">
        <f>SUM(X39:AL39)</f>
        <v>0</v>
      </c>
    </row>
    <row r="40" spans="1:39" s="348" customFormat="1" thickBot="1">
      <c r="A40" s="348" t="s">
        <v>380</v>
      </c>
      <c r="B40" s="391" t="s">
        <v>491</v>
      </c>
      <c r="C40" s="392" t="s">
        <v>382</v>
      </c>
      <c r="D40" s="536"/>
      <c r="E40" s="537"/>
      <c r="F40" s="538"/>
      <c r="G40" s="539"/>
      <c r="H40" s="538"/>
      <c r="I40" s="538"/>
      <c r="J40" s="538"/>
      <c r="K40" s="540"/>
      <c r="L40" s="538"/>
      <c r="M40" s="540"/>
      <c r="N40" s="540"/>
      <c r="O40" s="539"/>
      <c r="P40" s="539"/>
      <c r="Q40" s="539"/>
      <c r="R40" s="539"/>
      <c r="S40" s="539"/>
      <c r="T40" s="539"/>
      <c r="U40" s="541">
        <f>SUM(F40:T40)</f>
        <v>0</v>
      </c>
      <c r="V40" s="542">
        <f t="shared" si="17"/>
        <v>0</v>
      </c>
      <c r="W40" s="543">
        <f t="shared" si="17"/>
        <v>0</v>
      </c>
      <c r="X40" s="538"/>
      <c r="Y40" s="544">
        <f t="shared" si="17"/>
        <v>0</v>
      </c>
      <c r="Z40" s="544">
        <f t="shared" si="17"/>
        <v>0</v>
      </c>
      <c r="AA40" s="538"/>
      <c r="AB40" s="538"/>
      <c r="AC40" s="538">
        <f t="shared" si="17"/>
        <v>0</v>
      </c>
      <c r="AD40" s="538">
        <f t="shared" si="17"/>
        <v>0</v>
      </c>
      <c r="AE40" s="544"/>
      <c r="AF40" s="544">
        <f t="shared" si="18"/>
        <v>0</v>
      </c>
      <c r="AG40" s="544">
        <f t="shared" si="18"/>
        <v>0</v>
      </c>
      <c r="AH40" s="545">
        <f t="shared" si="18"/>
        <v>0</v>
      </c>
      <c r="AI40" s="545">
        <f t="shared" si="18"/>
        <v>0</v>
      </c>
      <c r="AJ40" s="545">
        <f t="shared" si="18"/>
        <v>0</v>
      </c>
      <c r="AK40" s="545">
        <f t="shared" si="18"/>
        <v>0</v>
      </c>
      <c r="AL40" s="545">
        <f t="shared" si="18"/>
        <v>0</v>
      </c>
      <c r="AM40" s="545">
        <f>SUM(X40:AL40)</f>
        <v>0</v>
      </c>
    </row>
    <row r="41" spans="1:39" ht="15" thickBot="1">
      <c r="A41" s="348"/>
      <c r="B41" s="376" t="s">
        <v>406</v>
      </c>
      <c r="C41" s="376"/>
      <c r="D41" s="546">
        <f>SUM(D38:D40)</f>
        <v>0</v>
      </c>
      <c r="E41" s="546">
        <f t="shared" ref="E41:AM41" si="19">SUM(E38:E40)</f>
        <v>0</v>
      </c>
      <c r="F41" s="547"/>
      <c r="G41" s="548">
        <f t="shared" si="19"/>
        <v>0</v>
      </c>
      <c r="H41" s="547">
        <f t="shared" si="19"/>
        <v>0</v>
      </c>
      <c r="I41" s="547"/>
      <c r="J41" s="547"/>
      <c r="K41" s="549">
        <f t="shared" si="19"/>
        <v>0</v>
      </c>
      <c r="L41" s="547">
        <f t="shared" si="19"/>
        <v>0</v>
      </c>
      <c r="M41" s="549">
        <f t="shared" si="19"/>
        <v>0</v>
      </c>
      <c r="N41" s="549">
        <f t="shared" si="19"/>
        <v>0</v>
      </c>
      <c r="O41" s="549">
        <f t="shared" si="19"/>
        <v>0</v>
      </c>
      <c r="P41" s="549">
        <f t="shared" si="19"/>
        <v>0</v>
      </c>
      <c r="Q41" s="549">
        <f t="shared" si="19"/>
        <v>0</v>
      </c>
      <c r="R41" s="549">
        <f t="shared" si="19"/>
        <v>0</v>
      </c>
      <c r="S41" s="549">
        <f t="shared" si="19"/>
        <v>0</v>
      </c>
      <c r="T41" s="549">
        <f t="shared" si="19"/>
        <v>0</v>
      </c>
      <c r="U41" s="550">
        <f t="shared" si="19"/>
        <v>0</v>
      </c>
      <c r="V41" s="546">
        <f t="shared" si="19"/>
        <v>0</v>
      </c>
      <c r="W41" s="546">
        <f t="shared" si="19"/>
        <v>0</v>
      </c>
      <c r="X41" s="547"/>
      <c r="Y41" s="549">
        <f t="shared" si="19"/>
        <v>0</v>
      </c>
      <c r="Z41" s="549">
        <f t="shared" si="19"/>
        <v>0</v>
      </c>
      <c r="AA41" s="547"/>
      <c r="AB41" s="547"/>
      <c r="AC41" s="547">
        <f t="shared" si="19"/>
        <v>0</v>
      </c>
      <c r="AD41" s="547">
        <f t="shared" si="19"/>
        <v>0</v>
      </c>
      <c r="AE41" s="549"/>
      <c r="AF41" s="549">
        <f t="shared" si="19"/>
        <v>0</v>
      </c>
      <c r="AG41" s="549">
        <f t="shared" si="19"/>
        <v>0</v>
      </c>
      <c r="AH41" s="549">
        <f t="shared" si="19"/>
        <v>0</v>
      </c>
      <c r="AI41" s="549">
        <f t="shared" si="19"/>
        <v>0</v>
      </c>
      <c r="AJ41" s="549">
        <f t="shared" si="19"/>
        <v>0</v>
      </c>
      <c r="AK41" s="549">
        <f t="shared" si="19"/>
        <v>0</v>
      </c>
      <c r="AL41" s="549">
        <f t="shared" si="19"/>
        <v>0</v>
      </c>
      <c r="AM41" s="549">
        <f t="shared" si="19"/>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350" t="str">
        <f t="shared" ref="E45:AM45" si="20">E7</f>
        <v>Units of Service</v>
      </c>
      <c r="F45" s="582" t="str">
        <f t="shared" si="20"/>
        <v>OAA Title III B</v>
      </c>
      <c r="G45" s="582" t="str">
        <f t="shared" si="20"/>
        <v>OAA Title III C1</v>
      </c>
      <c r="H45" s="582" t="str">
        <f t="shared" si="20"/>
        <v>OAA Title III C2</v>
      </c>
      <c r="I45" s="349" t="str">
        <f t="shared" si="20"/>
        <v>OAA Title III E</v>
      </c>
      <c r="J45" s="402" t="str">
        <f t="shared" si="20"/>
        <v>OAA ARPA Title III B</v>
      </c>
      <c r="K45" s="402" t="str">
        <f t="shared" si="20"/>
        <v>OAA ARPA Title III C1</v>
      </c>
      <c r="L45" s="582" t="str">
        <f t="shared" si="20"/>
        <v>OAA APRA Title III C2</v>
      </c>
      <c r="M45" s="349" t="str">
        <f t="shared" si="20"/>
        <v>Tax Levy</v>
      </c>
      <c r="N45" s="349" t="str">
        <f t="shared" si="20"/>
        <v>Basic County Allocation (BCA)</v>
      </c>
      <c r="O45" s="447" t="str">
        <f t="shared" si="20"/>
        <v>85.21 FUNDS</v>
      </c>
      <c r="P45" s="349" t="str">
        <f t="shared" si="20"/>
        <v>AFCSP</v>
      </c>
      <c r="Q45" s="349" t="str">
        <f t="shared" si="20"/>
        <v>Non Federal Match - Cash</v>
      </c>
      <c r="R45" s="349" t="str">
        <f t="shared" si="20"/>
        <v>Non Federal Match - In-kind</v>
      </c>
      <c r="S45" s="349" t="str">
        <f t="shared" si="20"/>
        <v>Other (local, State, Fed)</v>
      </c>
      <c r="T45" s="349" t="str">
        <f t="shared" si="20"/>
        <v>Program Income</v>
      </c>
      <c r="U45" s="349" t="str">
        <f t="shared" si="20"/>
        <v>Total Expenditures</v>
      </c>
      <c r="V45" s="349" t="str">
        <f t="shared" si="20"/>
        <v>Individuals Served</v>
      </c>
      <c r="W45" s="349" t="str">
        <f t="shared" si="20"/>
        <v>Units of Service</v>
      </c>
      <c r="X45" s="402" t="str">
        <f t="shared" si="20"/>
        <v>OAA Title III B</v>
      </c>
      <c r="Y45" s="402" t="str">
        <f t="shared" si="20"/>
        <v>OAA Title III C1</v>
      </c>
      <c r="Z45" s="402" t="str">
        <f t="shared" si="20"/>
        <v>OAA Title III C2</v>
      </c>
      <c r="AA45" s="349" t="str">
        <f t="shared" si="20"/>
        <v>OAA Title III E</v>
      </c>
      <c r="AB45" s="582" t="str">
        <f>AB7</f>
        <v>OAA ARPA Title III B</v>
      </c>
      <c r="AC45" s="582" t="str">
        <f t="shared" si="20"/>
        <v>OAA ARPA Title III C1</v>
      </c>
      <c r="AD45" s="582" t="str">
        <f t="shared" si="20"/>
        <v>OAA APRA Title III C2</v>
      </c>
      <c r="AE45" s="349" t="str">
        <f t="shared" si="20"/>
        <v>Tax Levy</v>
      </c>
      <c r="AF45" s="349" t="str">
        <f t="shared" si="20"/>
        <v>Basic County Allocation (BCA)</v>
      </c>
      <c r="AG45" s="349" t="str">
        <f t="shared" si="20"/>
        <v>85.21 Funds</v>
      </c>
      <c r="AH45" s="349" t="str">
        <f t="shared" si="20"/>
        <v>AFCSP</v>
      </c>
      <c r="AI45" s="349" t="str">
        <f t="shared" si="20"/>
        <v>Non Federal Match - Cash</v>
      </c>
      <c r="AJ45" s="349" t="str">
        <f t="shared" si="20"/>
        <v>Non Federal Match - In-kind</v>
      </c>
      <c r="AK45" s="349" t="str">
        <f t="shared" si="20"/>
        <v>Other (local, State, Fed)</v>
      </c>
      <c r="AL45" s="349" t="str">
        <f t="shared" si="20"/>
        <v>Program Income</v>
      </c>
      <c r="AM45" s="356" t="str">
        <f t="shared" si="20"/>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 t="shared" ref="V47:AL47" si="21">+D47</f>
        <v>0</v>
      </c>
      <c r="W47" s="543">
        <f t="shared" si="21"/>
        <v>0</v>
      </c>
      <c r="X47" s="538"/>
      <c r="Y47" s="538"/>
      <c r="Z47" s="538"/>
      <c r="AA47" s="544">
        <f t="shared" si="21"/>
        <v>0</v>
      </c>
      <c r="AB47" s="538"/>
      <c r="AC47" s="538"/>
      <c r="AD47" s="538"/>
      <c r="AE47" s="544">
        <f t="shared" si="21"/>
        <v>0</v>
      </c>
      <c r="AF47" s="544">
        <f t="shared" si="21"/>
        <v>0</v>
      </c>
      <c r="AG47" s="544">
        <f t="shared" si="21"/>
        <v>0</v>
      </c>
      <c r="AH47" s="545">
        <f t="shared" si="21"/>
        <v>0</v>
      </c>
      <c r="AI47" s="545">
        <f t="shared" si="21"/>
        <v>0</v>
      </c>
      <c r="AJ47" s="545">
        <f t="shared" si="21"/>
        <v>0</v>
      </c>
      <c r="AK47" s="545">
        <f t="shared" si="21"/>
        <v>0</v>
      </c>
      <c r="AL47" s="545">
        <f t="shared" si="21"/>
        <v>0</v>
      </c>
      <c r="AM47" s="545">
        <f>SUM(X47:AL47)</f>
        <v>0</v>
      </c>
    </row>
    <row r="48" spans="1:39" ht="15" thickBot="1">
      <c r="A48" s="348"/>
      <c r="B48" s="376" t="s">
        <v>406</v>
      </c>
      <c r="C48" s="376"/>
      <c r="D48" s="546">
        <f t="shared" ref="D48:AM48" si="22">SUM(D47:D47)</f>
        <v>0</v>
      </c>
      <c r="E48" s="546">
        <f t="shared" si="22"/>
        <v>0</v>
      </c>
      <c r="F48" s="547"/>
      <c r="G48" s="547"/>
      <c r="H48" s="547"/>
      <c r="I48" s="549">
        <f t="shared" si="22"/>
        <v>0</v>
      </c>
      <c r="J48" s="547"/>
      <c r="K48" s="547"/>
      <c r="L48" s="547"/>
      <c r="M48" s="549">
        <f t="shared" si="22"/>
        <v>0</v>
      </c>
      <c r="N48" s="549">
        <f t="shared" si="22"/>
        <v>0</v>
      </c>
      <c r="O48" s="549">
        <f t="shared" si="22"/>
        <v>0</v>
      </c>
      <c r="P48" s="549">
        <f t="shared" si="22"/>
        <v>0</v>
      </c>
      <c r="Q48" s="549">
        <f t="shared" si="22"/>
        <v>0</v>
      </c>
      <c r="R48" s="549">
        <f t="shared" si="22"/>
        <v>0</v>
      </c>
      <c r="S48" s="549">
        <f t="shared" si="22"/>
        <v>0</v>
      </c>
      <c r="T48" s="549">
        <f t="shared" si="22"/>
        <v>0</v>
      </c>
      <c r="U48" s="550">
        <f t="shared" si="22"/>
        <v>0</v>
      </c>
      <c r="V48" s="546">
        <f t="shared" si="22"/>
        <v>0</v>
      </c>
      <c r="W48" s="546">
        <f t="shared" si="22"/>
        <v>0</v>
      </c>
      <c r="X48" s="547"/>
      <c r="Y48" s="547"/>
      <c r="Z48" s="547"/>
      <c r="AA48" s="549">
        <f t="shared" si="22"/>
        <v>0</v>
      </c>
      <c r="AB48" s="547"/>
      <c r="AC48" s="547"/>
      <c r="AD48" s="547"/>
      <c r="AE48" s="549">
        <f t="shared" si="22"/>
        <v>0</v>
      </c>
      <c r="AF48" s="549">
        <f t="shared" si="22"/>
        <v>0</v>
      </c>
      <c r="AG48" s="549">
        <f t="shared" si="22"/>
        <v>0</v>
      </c>
      <c r="AH48" s="549">
        <f t="shared" si="22"/>
        <v>0</v>
      </c>
      <c r="AI48" s="549">
        <f t="shared" si="22"/>
        <v>0</v>
      </c>
      <c r="AJ48" s="549">
        <f t="shared" si="22"/>
        <v>0</v>
      </c>
      <c r="AK48" s="549">
        <f t="shared" si="22"/>
        <v>0</v>
      </c>
      <c r="AL48" s="549">
        <f t="shared" si="22"/>
        <v>0</v>
      </c>
      <c r="AM48" s="549">
        <f t="shared" si="22"/>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348" customFormat="1" ht="39" customHeight="1" thickBot="1">
      <c r="D52" s="349" t="str">
        <f>Month!D26</f>
        <v>Individuals Served</v>
      </c>
      <c r="E52" s="350" t="str">
        <f>Month!E26</f>
        <v>Units of Service</v>
      </c>
      <c r="F52" s="351" t="str">
        <f>Month!F26</f>
        <v>OAA Title III B</v>
      </c>
      <c r="G52" s="583" t="str">
        <f>Month!G26</f>
        <v>OAA Title III C1</v>
      </c>
      <c r="H52" s="583" t="str">
        <f>Month!H26</f>
        <v>OAA Title III C2</v>
      </c>
      <c r="I52" s="583" t="str">
        <f>Month!I26</f>
        <v>OAA Title III E</v>
      </c>
      <c r="J52" s="351" t="str">
        <f>Month!J26</f>
        <v>OAA ARPA Title III B</v>
      </c>
      <c r="K52" s="449" t="str">
        <f>Month!K26</f>
        <v>OAA ARPA Title III C1</v>
      </c>
      <c r="L52" s="449"/>
      <c r="M52" s="450" t="str">
        <f>Month!L26</f>
        <v>EBS County</v>
      </c>
      <c r="N52" s="450" t="str">
        <f>Month!M26</f>
        <v>EBS state</v>
      </c>
      <c r="O52" s="450" t="str">
        <f>Month!N26</f>
        <v>OCI</v>
      </c>
      <c r="P52" s="450" t="str">
        <f>Month!O26</f>
        <v>SHIP</v>
      </c>
      <c r="Q52" s="450" t="str">
        <f>Month!P26</f>
        <v>MIPPA</v>
      </c>
      <c r="R52" s="349" t="str">
        <f>Month!Q26</f>
        <v>Non Federal Match - Cash</v>
      </c>
      <c r="S52" s="349" t="str">
        <f>Month!R26</f>
        <v>Non Federal Match - In-kind</v>
      </c>
      <c r="T52" s="349" t="str">
        <f>Month!S26</f>
        <v>Other (local, State, Fed)</v>
      </c>
      <c r="U52" s="349" t="str">
        <f>Month!T26</f>
        <v>Program Income</v>
      </c>
      <c r="V52" s="349" t="str">
        <f>Month!U26</f>
        <v>Total Expenditures</v>
      </c>
      <c r="W52" s="349" t="str">
        <f>Month!V26</f>
        <v>Individuals Served</v>
      </c>
      <c r="X52" s="349" t="str">
        <f>Month!W26</f>
        <v>Units of Service</v>
      </c>
      <c r="Y52" s="351" t="str">
        <f>Month!X26</f>
        <v>OAA Title III B</v>
      </c>
      <c r="Z52" s="402" t="str">
        <f>Month!Y26</f>
        <v>OAA Title III C1</v>
      </c>
      <c r="AA52" s="402" t="str">
        <f>Month!Z26</f>
        <v>OAA Title III C2</v>
      </c>
      <c r="AB52" s="449" t="str">
        <f>Month!AA26</f>
        <v>OAA Title III E</v>
      </c>
      <c r="AC52" s="402" t="str">
        <f>Month!AB26</f>
        <v>OAA ARPA Title III B</v>
      </c>
      <c r="AD52" s="402" t="str">
        <f>Month!AC26</f>
        <v>OAA ARPA Title III C1</v>
      </c>
      <c r="AE52" s="450" t="str">
        <f>Month!AD26</f>
        <v>EBS County</v>
      </c>
      <c r="AF52" s="450" t="str">
        <f>Month!AE26</f>
        <v>EBS state</v>
      </c>
      <c r="AG52" s="450" t="str">
        <f>Month!AF26</f>
        <v>OCI</v>
      </c>
      <c r="AH52" s="450" t="str">
        <f>Month!AG26</f>
        <v>SHIP</v>
      </c>
      <c r="AI52" s="450" t="str">
        <f>Month!AH26</f>
        <v>MIPPA</v>
      </c>
      <c r="AJ52" s="349" t="str">
        <f>Month!AI26</f>
        <v>Non Federal Match - Cash</v>
      </c>
      <c r="AK52" s="349" t="str">
        <f>Month!AJ26</f>
        <v>Non Federal Match - In-kind</v>
      </c>
      <c r="AL52" s="349" t="str">
        <f>Month!AK26</f>
        <v>Other (local, State, Fed)</v>
      </c>
      <c r="AM52" s="349" t="str">
        <f>Month!AL26</f>
        <v>Program Income</v>
      </c>
      <c r="AN52" s="356"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v>0</v>
      </c>
      <c r="S54" s="539"/>
      <c r="T54" s="539"/>
      <c r="U54" s="539"/>
      <c r="V54" s="541">
        <f>SUM(F54:U54)</f>
        <v>0</v>
      </c>
      <c r="W54" s="542">
        <f>+D54</f>
        <v>0</v>
      </c>
      <c r="X54" s="543">
        <f>+E54</f>
        <v>0</v>
      </c>
      <c r="Y54" s="543">
        <f>+F54</f>
        <v>0</v>
      </c>
      <c r="Z54" s="538"/>
      <c r="AA54" s="538"/>
      <c r="AB54" s="551"/>
      <c r="AC54" s="538">
        <f>+J54</f>
        <v>0</v>
      </c>
      <c r="AD54" s="538"/>
      <c r="AE54" s="543">
        <f>+M54</f>
        <v>0</v>
      </c>
      <c r="AF54" s="543">
        <f t="shared" ref="AF54" si="23">+N54</f>
        <v>0</v>
      </c>
      <c r="AG54" s="543">
        <f t="shared" ref="AG54" si="24">+O54</f>
        <v>0</v>
      </c>
      <c r="AH54" s="543">
        <f t="shared" ref="AH54" si="25">+P54</f>
        <v>0</v>
      </c>
      <c r="AI54" s="543">
        <f t="shared" ref="AI54" si="26">+Q54</f>
        <v>0</v>
      </c>
      <c r="AJ54" s="545">
        <f t="shared" ref="AJ54" si="27">+R54</f>
        <v>0</v>
      </c>
      <c r="AK54" s="545">
        <f t="shared" ref="AK54" si="28">+S54</f>
        <v>0</v>
      </c>
      <c r="AL54" s="545">
        <f t="shared" ref="AL54" si="29">+T54</f>
        <v>0</v>
      </c>
      <c r="AM54" s="545">
        <f t="shared" ref="AM54" si="30">+U54</f>
        <v>0</v>
      </c>
      <c r="AN54" s="545">
        <f>SUM(Y54:AM54)</f>
        <v>0</v>
      </c>
    </row>
    <row r="55" spans="1:40" ht="15" thickBot="1">
      <c r="A55" s="348"/>
      <c r="B55" s="376" t="s">
        <v>406</v>
      </c>
      <c r="C55" s="376"/>
      <c r="D55" s="546">
        <f t="shared" ref="D55:F55" si="31">SUM(D54:D54)</f>
        <v>0</v>
      </c>
      <c r="E55" s="546">
        <f t="shared" si="31"/>
        <v>0</v>
      </c>
      <c r="F55" s="549">
        <f t="shared" si="31"/>
        <v>0</v>
      </c>
      <c r="G55" s="552"/>
      <c r="H55" s="552"/>
      <c r="I55" s="552">
        <f t="shared" ref="I55" si="32">SUM(I54:I54)</f>
        <v>0</v>
      </c>
      <c r="J55" s="549">
        <f>SUM(J54:J54)</f>
        <v>0</v>
      </c>
      <c r="K55" s="552"/>
      <c r="L55" s="552"/>
      <c r="M55" s="549">
        <f t="shared" ref="M55:Y55" si="33">SUM(M54:M54)</f>
        <v>0</v>
      </c>
      <c r="N55" s="549">
        <f t="shared" si="33"/>
        <v>0</v>
      </c>
      <c r="O55" s="549">
        <f t="shared" si="33"/>
        <v>0</v>
      </c>
      <c r="P55" s="549">
        <f t="shared" si="33"/>
        <v>0</v>
      </c>
      <c r="Q55" s="549">
        <f t="shared" si="33"/>
        <v>0</v>
      </c>
      <c r="R55" s="549">
        <f t="shared" si="33"/>
        <v>0</v>
      </c>
      <c r="S55" s="549">
        <f t="shared" si="33"/>
        <v>0</v>
      </c>
      <c r="T55" s="549">
        <f t="shared" si="33"/>
        <v>0</v>
      </c>
      <c r="U55" s="549">
        <f t="shared" si="33"/>
        <v>0</v>
      </c>
      <c r="V55" s="550">
        <f t="shared" si="33"/>
        <v>0</v>
      </c>
      <c r="W55" s="546">
        <f t="shared" si="33"/>
        <v>0</v>
      </c>
      <c r="X55" s="546">
        <f t="shared" si="33"/>
        <v>0</v>
      </c>
      <c r="Y55" s="546">
        <f t="shared" si="33"/>
        <v>0</v>
      </c>
      <c r="Z55" s="547"/>
      <c r="AA55" s="547"/>
      <c r="AB55" s="552"/>
      <c r="AC55" s="547">
        <f t="shared" ref="AC55:AE55" si="34">SUM(AC54:AC54)</f>
        <v>0</v>
      </c>
      <c r="AD55" s="547"/>
      <c r="AE55" s="546">
        <f t="shared" si="34"/>
        <v>0</v>
      </c>
      <c r="AF55" s="549">
        <f t="shared" ref="AF55:AN55" si="35">SUM(AF54:AF54)</f>
        <v>0</v>
      </c>
      <c r="AG55" s="549">
        <f t="shared" si="35"/>
        <v>0</v>
      </c>
      <c r="AH55" s="549">
        <f t="shared" si="35"/>
        <v>0</v>
      </c>
      <c r="AI55" s="549">
        <f t="shared" si="35"/>
        <v>0</v>
      </c>
      <c r="AJ55" s="549">
        <f t="shared" si="35"/>
        <v>0</v>
      </c>
      <c r="AK55" s="549">
        <f t="shared" si="35"/>
        <v>0</v>
      </c>
      <c r="AL55" s="549">
        <f t="shared" si="35"/>
        <v>0</v>
      </c>
      <c r="AM55" s="549">
        <f t="shared" si="35"/>
        <v>0</v>
      </c>
      <c r="AN55" s="549">
        <f t="shared" si="35"/>
        <v>0</v>
      </c>
    </row>
  </sheetData>
  <sheetProtection algorithmName="SHA-512" hashValue="225xjdCIMfOBwg8poj+JBJqwZ7hINP1GOORiIKFJJ1QsUH0DPWMxFm67ptY3cJ6jqKDAQfPaKkBkMRbTl2w6hA==" saltValue="MFRbbw4Hcj/ilFGtdEBXDg==" spinCount="100000" sheet="1" formatColumns="0" formatRows="0"/>
  <mergeCells count="2">
    <mergeCell ref="A1:U1"/>
    <mergeCell ref="A2:U2"/>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allowBlank="1" showInputMessage="1" showErrorMessage="1" errorTitle="Whole Numbers" error="You must use whole numbers, do not enter cents." xr:uid="{C2A89A98-8ACA-4FAC-B55F-BC8F7008A8A5}">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 P15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EF715-CE75-4A0B-8E55-9DA3A60FCBF3}">
  <sheetPr>
    <tabColor rgb="FF92D050"/>
  </sheetPr>
  <dimension ref="A1:AN55"/>
  <sheetViews>
    <sheetView zoomScaleNormal="100" workbookViewId="0">
      <pane xSplit="3" ySplit="7" topLeftCell="D8" activePane="bottomRight" state="frozen"/>
      <selection activeCell="M15" sqref="M15"/>
      <selection pane="topRight" activeCell="M15" sqref="M15"/>
      <selection pane="bottomLeft" activeCell="M15" sqref="M15"/>
      <selection pane="bottomRight" activeCell="M10" sqref="M10"/>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2" width="12.664062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Feb</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348" customFormat="1" ht="42" customHeight="1" thickBot="1">
      <c r="D7" s="349" t="str">
        <f>Month!D21</f>
        <v>Individuals Served</v>
      </c>
      <c r="E7" s="350" t="str">
        <f>Month!E21</f>
        <v>Units of Service</v>
      </c>
      <c r="F7" s="351" t="str">
        <f>Month!F21</f>
        <v>OAA Title III B</v>
      </c>
      <c r="G7" s="397" t="str">
        <f>Month!G21</f>
        <v>OAA Title III C1</v>
      </c>
      <c r="H7" s="397" t="str">
        <f>Month!H21</f>
        <v>OAA Title III C2</v>
      </c>
      <c r="I7" s="397" t="str">
        <f>Month!I21</f>
        <v>OAA Title III E</v>
      </c>
      <c r="J7" s="351" t="str">
        <f>Month!J21</f>
        <v>OAA ARPA Title III B</v>
      </c>
      <c r="K7" s="397" t="str">
        <f>Month!K21</f>
        <v>OAA ARPA Title III C1</v>
      </c>
      <c r="L7" s="575" t="str">
        <f>Month!L21</f>
        <v>OAA APRA Title III C2</v>
      </c>
      <c r="M7" s="354" t="str">
        <f>Month!M21</f>
        <v>Tax Levy</v>
      </c>
      <c r="N7" s="354" t="str">
        <f>Month!N21</f>
        <v>Basic County Allocation (BCA)</v>
      </c>
      <c r="O7" s="354" t="str">
        <f>Month!O21</f>
        <v>85.21 FUNDS</v>
      </c>
      <c r="P7" s="351" t="str">
        <f>Month!P21</f>
        <v>AFCSP</v>
      </c>
      <c r="Q7" s="351" t="str">
        <f>Month!Q21</f>
        <v>Non Federal Match - Cash</v>
      </c>
      <c r="R7" s="351" t="str">
        <f>Month!R21</f>
        <v>Non Federal Match - In-kind</v>
      </c>
      <c r="S7" s="352" t="str">
        <f>Month!S21</f>
        <v>Other (local, State, Fed)</v>
      </c>
      <c r="T7" s="353" t="str">
        <f>Month!T21</f>
        <v>Program Income</v>
      </c>
      <c r="U7" s="354" t="str">
        <f>Month!U21</f>
        <v>Total Expenditures</v>
      </c>
      <c r="V7" s="355" t="str">
        <f>Month!V21</f>
        <v>Individuals Served</v>
      </c>
      <c r="W7" s="329" t="str">
        <f>Month!W21</f>
        <v>Units of Service</v>
      </c>
      <c r="X7" s="351" t="str">
        <f>Month!X21</f>
        <v>OAA Title III B</v>
      </c>
      <c r="Y7" s="397" t="str">
        <f>Month!Y21</f>
        <v>OAA Title III C1</v>
      </c>
      <c r="Z7" s="397" t="str">
        <f>Month!Z21</f>
        <v>OAA Title III C2</v>
      </c>
      <c r="AA7" s="397" t="str">
        <f>Month!AA21</f>
        <v>OAA Title III E</v>
      </c>
      <c r="AB7" s="397" t="str">
        <f>Month!AB21</f>
        <v>OAA ARPA Title III B</v>
      </c>
      <c r="AC7" s="397" t="str">
        <f>Month!AC21</f>
        <v>OAA ARPA Title III C1</v>
      </c>
      <c r="AD7" s="399" t="str">
        <f>Month!AD21</f>
        <v>OAA APRA Title III C2</v>
      </c>
      <c r="AE7" s="351" t="str">
        <f>Month!AE21</f>
        <v>Tax Levy</v>
      </c>
      <c r="AF7" s="351" t="str">
        <f>Month!AF21</f>
        <v>Basic County Allocation (BCA)</v>
      </c>
      <c r="AG7" s="351" t="str">
        <f>Month!AG21</f>
        <v>85.21 Funds</v>
      </c>
      <c r="AH7" s="351" t="str">
        <f>Month!AH21</f>
        <v>AFCSP</v>
      </c>
      <c r="AI7" s="351" t="str">
        <f>Month!AI21</f>
        <v>Non Federal Match - Cash</v>
      </c>
      <c r="AJ7" s="351" t="str">
        <f>Month!AJ21</f>
        <v>Non Federal Match - In-kind</v>
      </c>
      <c r="AK7" s="352" t="str">
        <f>Month!AK21</f>
        <v>Other (local, State, Fed)</v>
      </c>
      <c r="AL7" s="353" t="str">
        <f>Month!AL21</f>
        <v>Program Income</v>
      </c>
      <c r="AM7" s="356"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+D9+Jan!V9</f>
        <v>0</v>
      </c>
      <c r="W9" s="542">
        <f>+E9+Jan!W9</f>
        <v>0</v>
      </c>
      <c r="X9" s="545">
        <f>+F9+Jan!X9</f>
        <v>0</v>
      </c>
      <c r="Y9" s="553"/>
      <c r="Z9" s="553"/>
      <c r="AA9" s="553"/>
      <c r="AB9" s="545">
        <f>+J9+Jan!AB9</f>
        <v>0</v>
      </c>
      <c r="AC9" s="553"/>
      <c r="AD9" s="553"/>
      <c r="AE9" s="545"/>
      <c r="AF9" s="545">
        <f>+N9+Jan!AF9</f>
        <v>0</v>
      </c>
      <c r="AG9" s="545">
        <f>+O9+Jan!AG9</f>
        <v>0</v>
      </c>
      <c r="AH9" s="545">
        <f>+P9+Jan!AH9</f>
        <v>0</v>
      </c>
      <c r="AI9" s="545">
        <f>+Q9+Jan!AI9</f>
        <v>0</v>
      </c>
      <c r="AJ9" s="545">
        <f>+R9+Jan!AJ9</f>
        <v>0</v>
      </c>
      <c r="AK9" s="545">
        <f>+S9+Jan!AK9</f>
        <v>0</v>
      </c>
      <c r="AL9" s="545">
        <f>+T9+Jan!AL9</f>
        <v>0</v>
      </c>
      <c r="AM9" s="545">
        <f t="shared" ref="AM9:AM31" si="1">SUM(X9:AL9)</f>
        <v>0</v>
      </c>
    </row>
    <row r="10" spans="1:39" s="348" customFormat="1" ht="13.8">
      <c r="A10" s="396" t="s">
        <v>373</v>
      </c>
      <c r="B10" s="365" t="s">
        <v>468</v>
      </c>
      <c r="C10" s="366" t="s">
        <v>369</v>
      </c>
      <c r="D10" s="536"/>
      <c r="E10" s="537"/>
      <c r="F10" s="540">
        <v>0</v>
      </c>
      <c r="G10" s="553"/>
      <c r="H10" s="553"/>
      <c r="I10" s="553"/>
      <c r="J10" s="539"/>
      <c r="K10" s="553"/>
      <c r="L10" s="553"/>
      <c r="M10" s="539"/>
      <c r="N10" s="539"/>
      <c r="O10" s="539"/>
      <c r="P10" s="539"/>
      <c r="Q10" s="539"/>
      <c r="R10" s="539"/>
      <c r="S10" s="539"/>
      <c r="T10" s="539"/>
      <c r="U10" s="541">
        <f t="shared" si="0"/>
        <v>0</v>
      </c>
      <c r="V10" s="542">
        <f>+D10+Jan!V10</f>
        <v>0</v>
      </c>
      <c r="W10" s="542">
        <f>+E10+Jan!W10</f>
        <v>0</v>
      </c>
      <c r="X10" s="545">
        <f>+F10+Jan!X10</f>
        <v>0</v>
      </c>
      <c r="Y10" s="538"/>
      <c r="Z10" s="538"/>
      <c r="AA10" s="538"/>
      <c r="AB10" s="545">
        <f>+J10+Jan!AB10</f>
        <v>0</v>
      </c>
      <c r="AC10" s="538"/>
      <c r="AD10" s="538"/>
      <c r="AE10" s="545"/>
      <c r="AF10" s="545">
        <f>+N10+Jan!AF10</f>
        <v>0</v>
      </c>
      <c r="AG10" s="545">
        <f>+O10+Jan!AG10</f>
        <v>0</v>
      </c>
      <c r="AH10" s="545">
        <f>+P10+Jan!AH10</f>
        <v>0</v>
      </c>
      <c r="AI10" s="545">
        <f>+Q10+Jan!AI10</f>
        <v>0</v>
      </c>
      <c r="AJ10" s="545">
        <f>+R10+Jan!AJ10</f>
        <v>0</v>
      </c>
      <c r="AK10" s="545">
        <f>+S10+Jan!AK10</f>
        <v>0</v>
      </c>
      <c r="AL10" s="545">
        <f>+T10+Jan!AL10</f>
        <v>0</v>
      </c>
      <c r="AM10" s="545">
        <f t="shared" si="1"/>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+D11+Jan!V11</f>
        <v>0</v>
      </c>
      <c r="W11" s="542">
        <f>+E11+Jan!W11</f>
        <v>0</v>
      </c>
      <c r="X11" s="545">
        <f>+F11+Jan!X11</f>
        <v>0</v>
      </c>
      <c r="Y11" s="538"/>
      <c r="Z11" s="538"/>
      <c r="AA11" s="538"/>
      <c r="AB11" s="545">
        <f>+J11+Jan!AB11</f>
        <v>0</v>
      </c>
      <c r="AC11" s="538"/>
      <c r="AD11" s="538"/>
      <c r="AE11" s="545"/>
      <c r="AF11" s="545">
        <f>+N11+Jan!AF11</f>
        <v>0</v>
      </c>
      <c r="AG11" s="545">
        <f>+O11+Jan!AG11</f>
        <v>0</v>
      </c>
      <c r="AH11" s="545">
        <f>+P11+Jan!AH11</f>
        <v>0</v>
      </c>
      <c r="AI11" s="545">
        <f>+Q11+Jan!AI11</f>
        <v>0</v>
      </c>
      <c r="AJ11" s="545">
        <f>+R11+Jan!AJ11</f>
        <v>0</v>
      </c>
      <c r="AK11" s="545">
        <f>+S11+Jan!AK11</f>
        <v>0</v>
      </c>
      <c r="AL11" s="545">
        <f>+T11+Jan!AL11</f>
        <v>0</v>
      </c>
      <c r="AM11" s="545">
        <f t="shared" si="1"/>
        <v>0</v>
      </c>
    </row>
    <row r="12" spans="1:39" s="348" customFormat="1" ht="13.8">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+D12+Jan!V12</f>
        <v>0</v>
      </c>
      <c r="W12" s="542">
        <f>+E12+Jan!W12</f>
        <v>0</v>
      </c>
      <c r="X12" s="545">
        <f>+F12+Jan!X12</f>
        <v>0</v>
      </c>
      <c r="Y12" s="538"/>
      <c r="Z12" s="538"/>
      <c r="AA12" s="538"/>
      <c r="AB12" s="545">
        <f>+J12+Jan!AB12</f>
        <v>0</v>
      </c>
      <c r="AC12" s="538"/>
      <c r="AD12" s="538"/>
      <c r="AE12" s="545"/>
      <c r="AF12" s="545">
        <f>+N12+Jan!AF12</f>
        <v>0</v>
      </c>
      <c r="AG12" s="545">
        <f>+O12+Jan!AG12</f>
        <v>0</v>
      </c>
      <c r="AH12" s="545">
        <f>+P12+Jan!AH12</f>
        <v>0</v>
      </c>
      <c r="AI12" s="545">
        <f>+Q12+Jan!AI12</f>
        <v>0</v>
      </c>
      <c r="AJ12" s="545">
        <f>+R12+Jan!AJ12</f>
        <v>0</v>
      </c>
      <c r="AK12" s="545">
        <f>+S12+Jan!AK12</f>
        <v>0</v>
      </c>
      <c r="AL12" s="545">
        <f>+T12+Jan!AL12</f>
        <v>0</v>
      </c>
      <c r="AM12" s="545">
        <f t="shared" si="1"/>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+D13+Jan!V13</f>
        <v>0</v>
      </c>
      <c r="W13" s="561">
        <f>+E13+Jan!W13</f>
        <v>0</v>
      </c>
      <c r="X13" s="559">
        <f>+F13+Jan!X13</f>
        <v>0</v>
      </c>
      <c r="Y13" s="551"/>
      <c r="Z13" s="551"/>
      <c r="AA13" s="551"/>
      <c r="AB13" s="559">
        <f>+J13+Jan!AB13</f>
        <v>0</v>
      </c>
      <c r="AC13" s="551"/>
      <c r="AD13" s="551"/>
      <c r="AE13" s="559"/>
      <c r="AF13" s="559">
        <f>+N13+Jan!AF13</f>
        <v>0</v>
      </c>
      <c r="AG13" s="559">
        <f>+O13+Jan!AG13</f>
        <v>0</v>
      </c>
      <c r="AH13" s="559">
        <f>+P13+Jan!AH13</f>
        <v>0</v>
      </c>
      <c r="AI13" s="559">
        <f>+Q13+Jan!AI13</f>
        <v>0</v>
      </c>
      <c r="AJ13" s="559">
        <f>+R13+Jan!AJ13</f>
        <v>0</v>
      </c>
      <c r="AK13" s="559">
        <f>+S13+Jan!AK13</f>
        <v>0</v>
      </c>
      <c r="AL13" s="559">
        <f>+T13+Jan!AL13</f>
        <v>0</v>
      </c>
      <c r="AM13" s="559">
        <f t="shared" si="1"/>
        <v>0</v>
      </c>
    </row>
    <row r="14" spans="1:39" s="348" customFormat="1" ht="13.8">
      <c r="A14" s="396" t="s">
        <v>383</v>
      </c>
      <c r="B14" s="365"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+D14+Jan!V14</f>
        <v>0</v>
      </c>
      <c r="W14" s="542">
        <f>+E14+Jan!W14</f>
        <v>0</v>
      </c>
      <c r="X14" s="545">
        <f>+F14+Jan!X14</f>
        <v>0</v>
      </c>
      <c r="Y14" s="538"/>
      <c r="Z14" s="538"/>
      <c r="AA14" s="538"/>
      <c r="AB14" s="545">
        <f>+J14+Jan!AB14</f>
        <v>0</v>
      </c>
      <c r="AC14" s="538"/>
      <c r="AD14" s="538"/>
      <c r="AE14" s="545"/>
      <c r="AF14" s="545">
        <f>+N14+Jan!AF14</f>
        <v>0</v>
      </c>
      <c r="AG14" s="545">
        <f>+O14+Jan!AG14</f>
        <v>0</v>
      </c>
      <c r="AH14" s="545">
        <f>+P14+Jan!AH14</f>
        <v>0</v>
      </c>
      <c r="AI14" s="545">
        <f>+Q14+Jan!AI14</f>
        <v>0</v>
      </c>
      <c r="AJ14" s="545">
        <f>+R14+Jan!AJ14</f>
        <v>0</v>
      </c>
      <c r="AK14" s="545">
        <f>+S14+Jan!AK14</f>
        <v>0</v>
      </c>
      <c r="AL14" s="545">
        <f>+T14+Jan!AL14</f>
        <v>0</v>
      </c>
      <c r="AM14" s="545">
        <f t="shared" si="1"/>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+D15+Jan!V15</f>
        <v>0</v>
      </c>
      <c r="W15" s="542">
        <f>+E15+Jan!W15</f>
        <v>0</v>
      </c>
      <c r="X15" s="545">
        <f>+F15+Jan!X15</f>
        <v>0</v>
      </c>
      <c r="Y15" s="538"/>
      <c r="Z15" s="538"/>
      <c r="AA15" s="538"/>
      <c r="AB15" s="545">
        <f>+J15+Jan!AB15</f>
        <v>0</v>
      </c>
      <c r="AC15" s="538"/>
      <c r="AD15" s="538"/>
      <c r="AE15" s="545"/>
      <c r="AF15" s="545">
        <f>+N15+Jan!AF15</f>
        <v>0</v>
      </c>
      <c r="AG15" s="545">
        <f>+O15+Jan!AG15</f>
        <v>0</v>
      </c>
      <c r="AH15" s="545">
        <f>+P15+Jan!AH15</f>
        <v>0</v>
      </c>
      <c r="AI15" s="545">
        <f>+Q15+Jan!AI15</f>
        <v>0</v>
      </c>
      <c r="AJ15" s="545">
        <f>+R15+Jan!AJ15</f>
        <v>0</v>
      </c>
      <c r="AK15" s="545">
        <f>+S15+Jan!AK15</f>
        <v>0</v>
      </c>
      <c r="AL15" s="545">
        <f>+T15+Jan!AL15</f>
        <v>0</v>
      </c>
      <c r="AM15" s="545">
        <f t="shared" si="1"/>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42">
        <f>+D16+Jan!V16</f>
        <v>0</v>
      </c>
      <c r="W16" s="542">
        <f>+E16+Jan!W16</f>
        <v>0</v>
      </c>
      <c r="X16" s="545">
        <f>+F16+Jan!X16</f>
        <v>0</v>
      </c>
      <c r="Y16" s="568"/>
      <c r="Z16" s="568"/>
      <c r="AA16" s="568"/>
      <c r="AB16" s="545">
        <f>+J16+Jan!AB16</f>
        <v>0</v>
      </c>
      <c r="AC16" s="568"/>
      <c r="AD16" s="568"/>
      <c r="AE16" s="545"/>
      <c r="AF16" s="545">
        <f>+N16+Jan!AF16</f>
        <v>0</v>
      </c>
      <c r="AG16" s="545">
        <f>+O16+Jan!AG16</f>
        <v>0</v>
      </c>
      <c r="AH16" s="545">
        <f>+P16+Jan!AH16</f>
        <v>0</v>
      </c>
      <c r="AI16" s="545">
        <f>+Q16+Jan!AI16</f>
        <v>0</v>
      </c>
      <c r="AJ16" s="545">
        <f>+R16+Jan!AJ16</f>
        <v>0</v>
      </c>
      <c r="AK16" s="545">
        <f>+S16+Jan!AK16</f>
        <v>0</v>
      </c>
      <c r="AL16" s="545">
        <f>+T16+Jan!AL16</f>
        <v>0</v>
      </c>
      <c r="AM16" s="545">
        <f t="shared" si="1"/>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42">
        <f>+D17+Jan!V17</f>
        <v>0</v>
      </c>
      <c r="W17" s="542">
        <f>+E17+Jan!W17</f>
        <v>0</v>
      </c>
      <c r="X17" s="545">
        <f>+F17+Jan!X17</f>
        <v>0</v>
      </c>
      <c r="Y17" s="568"/>
      <c r="Z17" s="568"/>
      <c r="AA17" s="568"/>
      <c r="AB17" s="545">
        <f>+J17+Jan!AB17</f>
        <v>0</v>
      </c>
      <c r="AC17" s="568"/>
      <c r="AD17" s="568"/>
      <c r="AE17" s="545"/>
      <c r="AF17" s="545">
        <f>+N17+Jan!AF17</f>
        <v>0</v>
      </c>
      <c r="AG17" s="545">
        <f>+O17+Jan!AG17</f>
        <v>0</v>
      </c>
      <c r="AH17" s="545">
        <f>+P17+Jan!AH17</f>
        <v>0</v>
      </c>
      <c r="AI17" s="545">
        <f>+Q17+Jan!AI17</f>
        <v>0</v>
      </c>
      <c r="AJ17" s="545">
        <f>+R17+Jan!AJ17</f>
        <v>0</v>
      </c>
      <c r="AK17" s="545">
        <f>+S17+Jan!AK17</f>
        <v>0</v>
      </c>
      <c r="AL17" s="545">
        <f>+T17+Jan!AL17</f>
        <v>0</v>
      </c>
      <c r="AM17" s="545">
        <f t="shared" si="1"/>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42">
        <f>+D18+Jan!V18</f>
        <v>0</v>
      </c>
      <c r="W18" s="542">
        <f>+E18+Jan!W18</f>
        <v>0</v>
      </c>
      <c r="X18" s="545">
        <f>+F18+Jan!X18</f>
        <v>0</v>
      </c>
      <c r="Y18" s="568"/>
      <c r="Z18" s="568"/>
      <c r="AA18" s="568"/>
      <c r="AB18" s="545">
        <f>+J18+Jan!AB18</f>
        <v>0</v>
      </c>
      <c r="AC18" s="568"/>
      <c r="AD18" s="568"/>
      <c r="AE18" s="545"/>
      <c r="AF18" s="545">
        <f>+N18+Jan!AF18</f>
        <v>0</v>
      </c>
      <c r="AG18" s="545">
        <f>+O18+Jan!AG18</f>
        <v>0</v>
      </c>
      <c r="AH18" s="545">
        <f>+P18+Jan!AH18</f>
        <v>0</v>
      </c>
      <c r="AI18" s="545">
        <f>+Q18+Jan!AI18</f>
        <v>0</v>
      </c>
      <c r="AJ18" s="545">
        <f>+R18+Jan!AJ18</f>
        <v>0</v>
      </c>
      <c r="AK18" s="545">
        <f>+S18+Jan!AK18</f>
        <v>0</v>
      </c>
      <c r="AL18" s="545">
        <f>+T18+Jan!AL18</f>
        <v>0</v>
      </c>
      <c r="AM18" s="545">
        <f t="shared" si="1"/>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42">
        <f>+D19+Jan!V19</f>
        <v>0</v>
      </c>
      <c r="W19" s="542">
        <f>+E19+Jan!W19</f>
        <v>0</v>
      </c>
      <c r="X19" s="545">
        <f>+F19+Jan!X19</f>
        <v>0</v>
      </c>
      <c r="Y19" s="568"/>
      <c r="Z19" s="568"/>
      <c r="AA19" s="568"/>
      <c r="AB19" s="545">
        <f>+J19+Jan!AB19</f>
        <v>0</v>
      </c>
      <c r="AC19" s="568"/>
      <c r="AD19" s="568"/>
      <c r="AE19" s="545"/>
      <c r="AF19" s="545">
        <f>+N19+Jan!AF19</f>
        <v>0</v>
      </c>
      <c r="AG19" s="545">
        <f>+O19+Jan!AG19</f>
        <v>0</v>
      </c>
      <c r="AH19" s="545">
        <f>+P19+Jan!AH19</f>
        <v>0</v>
      </c>
      <c r="AI19" s="545">
        <f>+Q19+Jan!AI19</f>
        <v>0</v>
      </c>
      <c r="AJ19" s="545">
        <f>+R19+Jan!AJ19</f>
        <v>0</v>
      </c>
      <c r="AK19" s="545">
        <f>+S19+Jan!AK19</f>
        <v>0</v>
      </c>
      <c r="AL19" s="545">
        <f>+T19+Jan!AL19</f>
        <v>0</v>
      </c>
      <c r="AM19" s="545">
        <f t="shared" si="1"/>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42">
        <f>+D20+Jan!V20</f>
        <v>0</v>
      </c>
      <c r="W20" s="542">
        <f>+E20+Jan!W20</f>
        <v>0</v>
      </c>
      <c r="X20" s="545">
        <f>+F20+Jan!X20</f>
        <v>0</v>
      </c>
      <c r="Y20" s="568"/>
      <c r="Z20" s="568"/>
      <c r="AA20" s="568"/>
      <c r="AB20" s="545">
        <f>+J20+Jan!AB20</f>
        <v>0</v>
      </c>
      <c r="AC20" s="568"/>
      <c r="AD20" s="568"/>
      <c r="AE20" s="545"/>
      <c r="AF20" s="545">
        <f>+N20+Jan!AF20</f>
        <v>0</v>
      </c>
      <c r="AG20" s="545">
        <f>+O20+Jan!AG20</f>
        <v>0</v>
      </c>
      <c r="AH20" s="545">
        <f>+P20+Jan!AH20</f>
        <v>0</v>
      </c>
      <c r="AI20" s="545">
        <f>+Q20+Jan!AI20</f>
        <v>0</v>
      </c>
      <c r="AJ20" s="545">
        <f>+R20+Jan!AJ20</f>
        <v>0</v>
      </c>
      <c r="AK20" s="545">
        <f>+S20+Jan!AK20</f>
        <v>0</v>
      </c>
      <c r="AL20" s="545">
        <f>+T20+Jan!AL20</f>
        <v>0</v>
      </c>
      <c r="AM20" s="545">
        <f t="shared" si="1"/>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42">
        <f>+D21+Jan!V21</f>
        <v>0</v>
      </c>
      <c r="W21" s="542">
        <f>+E21+Jan!W21</f>
        <v>0</v>
      </c>
      <c r="X21" s="545">
        <f>+F21+Jan!X21</f>
        <v>0</v>
      </c>
      <c r="Y21" s="568"/>
      <c r="Z21" s="568"/>
      <c r="AA21" s="568"/>
      <c r="AB21" s="545">
        <f>+J21+Jan!AB21</f>
        <v>0</v>
      </c>
      <c r="AC21" s="568"/>
      <c r="AD21" s="568"/>
      <c r="AE21" s="545"/>
      <c r="AF21" s="545">
        <f>+N21+Jan!AF21</f>
        <v>0</v>
      </c>
      <c r="AG21" s="545">
        <f>+O21+Jan!AG21</f>
        <v>0</v>
      </c>
      <c r="AH21" s="545">
        <f>+P21+Jan!AH21</f>
        <v>0</v>
      </c>
      <c r="AI21" s="545">
        <f>+Q21+Jan!AI21</f>
        <v>0</v>
      </c>
      <c r="AJ21" s="545">
        <f>+R21+Jan!AJ21</f>
        <v>0</v>
      </c>
      <c r="AK21" s="545">
        <f>+S21+Jan!AK21</f>
        <v>0</v>
      </c>
      <c r="AL21" s="545">
        <f>+T21+Jan!AL21</f>
        <v>0</v>
      </c>
      <c r="AM21" s="545">
        <f t="shared" si="1"/>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42">
        <f>+D22+Jan!V22</f>
        <v>0</v>
      </c>
      <c r="W22" s="542">
        <f>+E22+Jan!W22</f>
        <v>0</v>
      </c>
      <c r="X22" s="545">
        <f>+F22+Jan!X22</f>
        <v>0</v>
      </c>
      <c r="Y22" s="568"/>
      <c r="Z22" s="568"/>
      <c r="AA22" s="568"/>
      <c r="AB22" s="545">
        <f>+J22+Jan!AB22</f>
        <v>0</v>
      </c>
      <c r="AC22" s="568"/>
      <c r="AD22" s="568"/>
      <c r="AE22" s="545"/>
      <c r="AF22" s="545">
        <f>+N22+Jan!AF22</f>
        <v>0</v>
      </c>
      <c r="AG22" s="545">
        <f>+O22+Jan!AG22</f>
        <v>0</v>
      </c>
      <c r="AH22" s="545">
        <f>+P22+Jan!AH22</f>
        <v>0</v>
      </c>
      <c r="AI22" s="545">
        <f>+Q22+Jan!AI22</f>
        <v>0</v>
      </c>
      <c r="AJ22" s="545">
        <f>+R22+Jan!AJ22</f>
        <v>0</v>
      </c>
      <c r="AK22" s="545">
        <f>+S22+Jan!AK22</f>
        <v>0</v>
      </c>
      <c r="AL22" s="545">
        <f>+T22+Jan!AL22</f>
        <v>0</v>
      </c>
      <c r="AM22" s="545">
        <f t="shared" si="1"/>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42">
        <f>+D23+Jan!V23</f>
        <v>0</v>
      </c>
      <c r="W23" s="542">
        <f>+E23+Jan!W23</f>
        <v>0</v>
      </c>
      <c r="X23" s="545">
        <f>+F23+Jan!X23</f>
        <v>0</v>
      </c>
      <c r="Y23" s="568"/>
      <c r="Z23" s="568"/>
      <c r="AA23" s="568"/>
      <c r="AB23" s="545">
        <f>+J23+Jan!AB23</f>
        <v>0</v>
      </c>
      <c r="AC23" s="568"/>
      <c r="AD23" s="568"/>
      <c r="AE23" s="545"/>
      <c r="AF23" s="545">
        <f>+N23+Jan!AF23</f>
        <v>0</v>
      </c>
      <c r="AG23" s="545">
        <f>+O23+Jan!AG23</f>
        <v>0</v>
      </c>
      <c r="AH23" s="545">
        <f>+P23+Jan!AH23</f>
        <v>0</v>
      </c>
      <c r="AI23" s="545">
        <f>+Q23+Jan!AI23</f>
        <v>0</v>
      </c>
      <c r="AJ23" s="545">
        <f>+R23+Jan!AJ23</f>
        <v>0</v>
      </c>
      <c r="AK23" s="545">
        <f>+S23+Jan!AK23</f>
        <v>0</v>
      </c>
      <c r="AL23" s="545">
        <f>+T23+Jan!AL23</f>
        <v>0</v>
      </c>
      <c r="AM23" s="545">
        <f t="shared" si="1"/>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42">
        <f>+D24+Jan!V24</f>
        <v>0</v>
      </c>
      <c r="W24" s="542">
        <f>+E24+Jan!W24</f>
        <v>0</v>
      </c>
      <c r="X24" s="545">
        <f>+F24+Jan!X24</f>
        <v>0</v>
      </c>
      <c r="Y24" s="568"/>
      <c r="Z24" s="568"/>
      <c r="AA24" s="568"/>
      <c r="AB24" s="545">
        <f>+J24+Jan!AB24</f>
        <v>0</v>
      </c>
      <c r="AC24" s="568"/>
      <c r="AD24" s="568"/>
      <c r="AE24" s="545"/>
      <c r="AF24" s="545">
        <f>+N24+Jan!AF24</f>
        <v>0</v>
      </c>
      <c r="AG24" s="545">
        <f>+O24+Jan!AG24</f>
        <v>0</v>
      </c>
      <c r="AH24" s="545">
        <f>+P24+Jan!AH24</f>
        <v>0</v>
      </c>
      <c r="AI24" s="545">
        <f>+Q24+Jan!AI24</f>
        <v>0</v>
      </c>
      <c r="AJ24" s="545">
        <f>+R24+Jan!AJ24</f>
        <v>0</v>
      </c>
      <c r="AK24" s="545">
        <f>+S24+Jan!AK24</f>
        <v>0</v>
      </c>
      <c r="AL24" s="545">
        <f>+T24+Jan!AL24</f>
        <v>0</v>
      </c>
      <c r="AM24" s="545">
        <f t="shared" si="1"/>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42">
        <f>+D25+Jan!V25</f>
        <v>0</v>
      </c>
      <c r="W25" s="542">
        <f>+E25+Jan!W25</f>
        <v>0</v>
      </c>
      <c r="X25" s="545">
        <f>+F25+Jan!X25</f>
        <v>0</v>
      </c>
      <c r="Y25" s="568"/>
      <c r="Z25" s="568"/>
      <c r="AA25" s="568"/>
      <c r="AB25" s="545">
        <f>+J25+Jan!AB25</f>
        <v>0</v>
      </c>
      <c r="AC25" s="568"/>
      <c r="AD25" s="568"/>
      <c r="AE25" s="545"/>
      <c r="AF25" s="545">
        <f>+N25+Jan!AF25</f>
        <v>0</v>
      </c>
      <c r="AG25" s="545">
        <f>+O25+Jan!AG25</f>
        <v>0</v>
      </c>
      <c r="AH25" s="545">
        <f>+P25+Jan!AH25</f>
        <v>0</v>
      </c>
      <c r="AI25" s="545">
        <f>+Q25+Jan!AI25</f>
        <v>0</v>
      </c>
      <c r="AJ25" s="545">
        <f>+R25+Jan!AJ25</f>
        <v>0</v>
      </c>
      <c r="AK25" s="545">
        <f>+S25+Jan!AK25</f>
        <v>0</v>
      </c>
      <c r="AL25" s="545">
        <f>+T25+Jan!AL25</f>
        <v>0</v>
      </c>
      <c r="AM25" s="545">
        <f t="shared" si="1"/>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42">
        <f>+D26+Jan!V26</f>
        <v>0</v>
      </c>
      <c r="W26" s="542">
        <f>+E26+Jan!W26</f>
        <v>0</v>
      </c>
      <c r="X26" s="545">
        <f>+F26+Jan!X26</f>
        <v>0</v>
      </c>
      <c r="Y26" s="568"/>
      <c r="Z26" s="568"/>
      <c r="AA26" s="568"/>
      <c r="AB26" s="545">
        <f>+J26+Jan!AB26</f>
        <v>0</v>
      </c>
      <c r="AC26" s="568"/>
      <c r="AD26" s="568"/>
      <c r="AE26" s="545"/>
      <c r="AF26" s="545">
        <f>+N26+Jan!AF26</f>
        <v>0</v>
      </c>
      <c r="AG26" s="545">
        <f>+O26+Jan!AG26</f>
        <v>0</v>
      </c>
      <c r="AH26" s="545">
        <f>+P26+Jan!AH26</f>
        <v>0</v>
      </c>
      <c r="AI26" s="545">
        <f>+Q26+Jan!AI26</f>
        <v>0</v>
      </c>
      <c r="AJ26" s="545">
        <f>+R26+Jan!AJ26</f>
        <v>0</v>
      </c>
      <c r="AK26" s="545">
        <f>+S26+Jan!AK26</f>
        <v>0</v>
      </c>
      <c r="AL26" s="545">
        <f>+T26+Jan!AL26</f>
        <v>0</v>
      </c>
      <c r="AM26" s="545">
        <f t="shared" si="1"/>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42">
        <f>+D27+Jan!V27</f>
        <v>0</v>
      </c>
      <c r="W27" s="542">
        <f>+E27+Jan!W27</f>
        <v>0</v>
      </c>
      <c r="X27" s="545">
        <f>+F27+Jan!X27</f>
        <v>0</v>
      </c>
      <c r="Y27" s="568"/>
      <c r="Z27" s="568"/>
      <c r="AA27" s="568"/>
      <c r="AB27" s="545">
        <f>+J27+Jan!AB27</f>
        <v>0</v>
      </c>
      <c r="AC27" s="568"/>
      <c r="AD27" s="568"/>
      <c r="AE27" s="545"/>
      <c r="AF27" s="545">
        <f>+N27+Jan!AF27</f>
        <v>0</v>
      </c>
      <c r="AG27" s="545">
        <f>+O27+Jan!AG27</f>
        <v>0</v>
      </c>
      <c r="AH27" s="545">
        <f>+P27+Jan!AH27</f>
        <v>0</v>
      </c>
      <c r="AI27" s="545">
        <f>+Q27+Jan!AI27</f>
        <v>0</v>
      </c>
      <c r="AJ27" s="545">
        <f>+R27+Jan!AJ27</f>
        <v>0</v>
      </c>
      <c r="AK27" s="545">
        <f>+S27+Jan!AK27</f>
        <v>0</v>
      </c>
      <c r="AL27" s="545">
        <f>+T27+Jan!AL27</f>
        <v>0</v>
      </c>
      <c r="AM27" s="545">
        <f t="shared" si="1"/>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42">
        <f>+D28+Jan!V28</f>
        <v>0</v>
      </c>
      <c r="W28" s="542">
        <f>+E28+Jan!W28</f>
        <v>0</v>
      </c>
      <c r="X28" s="545">
        <f>+F28+Jan!X28</f>
        <v>0</v>
      </c>
      <c r="Y28" s="568"/>
      <c r="Z28" s="568"/>
      <c r="AA28" s="568"/>
      <c r="AB28" s="545">
        <f>+J28+Jan!AB28</f>
        <v>0</v>
      </c>
      <c r="AC28" s="568"/>
      <c r="AD28" s="568"/>
      <c r="AE28" s="545"/>
      <c r="AF28" s="545">
        <f>+N28+Jan!AF28</f>
        <v>0</v>
      </c>
      <c r="AG28" s="545">
        <f>+O28+Jan!AG28</f>
        <v>0</v>
      </c>
      <c r="AH28" s="545">
        <f>+P28+Jan!AH28</f>
        <v>0</v>
      </c>
      <c r="AI28" s="545">
        <f>+Q28+Jan!AI28</f>
        <v>0</v>
      </c>
      <c r="AJ28" s="545">
        <f>+R28+Jan!AJ28</f>
        <v>0</v>
      </c>
      <c r="AK28" s="545">
        <f>+S28+Jan!AK28</f>
        <v>0</v>
      </c>
      <c r="AL28" s="545">
        <f>+T28+Jan!AL28</f>
        <v>0</v>
      </c>
      <c r="AM28" s="545">
        <f t="shared" si="1"/>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42">
        <f>+D29+Jan!V29</f>
        <v>0</v>
      </c>
      <c r="W29" s="542">
        <f>+E29+Jan!W29</f>
        <v>0</v>
      </c>
      <c r="X29" s="545">
        <f>+F29+Jan!X29</f>
        <v>0</v>
      </c>
      <c r="Y29" s="568"/>
      <c r="Z29" s="568"/>
      <c r="AA29" s="568"/>
      <c r="AB29" s="545">
        <f>+J29+Jan!AB29</f>
        <v>0</v>
      </c>
      <c r="AC29" s="568"/>
      <c r="AD29" s="568"/>
      <c r="AE29" s="545"/>
      <c r="AF29" s="545">
        <f>+N29+Jan!AF29</f>
        <v>0</v>
      </c>
      <c r="AG29" s="545">
        <f>+O29+Jan!AG29</f>
        <v>0</v>
      </c>
      <c r="AH29" s="545">
        <f>+P29+Jan!AH29</f>
        <v>0</v>
      </c>
      <c r="AI29" s="545">
        <f>+Q29+Jan!AI29</f>
        <v>0</v>
      </c>
      <c r="AJ29" s="545">
        <f>+R29+Jan!AJ29</f>
        <v>0</v>
      </c>
      <c r="AK29" s="545">
        <f>+S29+Jan!AK29</f>
        <v>0</v>
      </c>
      <c r="AL29" s="545">
        <f>+T29+Jan!AL29</f>
        <v>0</v>
      </c>
      <c r="AM29" s="545">
        <f t="shared" si="1"/>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42">
        <f>+D30+Jan!V30</f>
        <v>0</v>
      </c>
      <c r="W30" s="542">
        <f>+E30+Jan!W30</f>
        <v>0</v>
      </c>
      <c r="X30" s="545">
        <f>+F30+Jan!X30</f>
        <v>0</v>
      </c>
      <c r="Y30" s="568"/>
      <c r="Z30" s="568"/>
      <c r="AA30" s="568"/>
      <c r="AB30" s="545">
        <f>+J30+Jan!AB30</f>
        <v>0</v>
      </c>
      <c r="AC30" s="568"/>
      <c r="AD30" s="568"/>
      <c r="AE30" s="545"/>
      <c r="AF30" s="545">
        <f>+N30+Jan!AF30</f>
        <v>0</v>
      </c>
      <c r="AG30" s="545">
        <f>+O30+Jan!AG30</f>
        <v>0</v>
      </c>
      <c r="AH30" s="545">
        <f>+P30+Jan!AH30</f>
        <v>0</v>
      </c>
      <c r="AI30" s="545">
        <f>+Q30+Jan!AI30</f>
        <v>0</v>
      </c>
      <c r="AJ30" s="545">
        <f>+R30+Jan!AJ30</f>
        <v>0</v>
      </c>
      <c r="AK30" s="545">
        <f>+S30+Jan!AK30</f>
        <v>0</v>
      </c>
      <c r="AL30" s="545">
        <f>+T30+Jan!AL30</f>
        <v>0</v>
      </c>
      <c r="AM30" s="545">
        <f t="shared" si="1"/>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42">
        <f>+D31+Jan!V31</f>
        <v>0</v>
      </c>
      <c r="W31" s="542">
        <f>+E31+Jan!W31</f>
        <v>0</v>
      </c>
      <c r="X31" s="545">
        <f>+F31+Jan!X31</f>
        <v>0</v>
      </c>
      <c r="Y31" s="568"/>
      <c r="Z31" s="568"/>
      <c r="AA31" s="568"/>
      <c r="AB31" s="545">
        <f>+J31+Jan!AB31</f>
        <v>0</v>
      </c>
      <c r="AC31" s="568"/>
      <c r="AD31" s="568"/>
      <c r="AE31" s="545"/>
      <c r="AF31" s="545">
        <f>+N31+Jan!AF31</f>
        <v>0</v>
      </c>
      <c r="AG31" s="545">
        <f>+O31+Jan!AG31</f>
        <v>0</v>
      </c>
      <c r="AH31" s="545">
        <f>+P31+Jan!AH31</f>
        <v>0</v>
      </c>
      <c r="AI31" s="545">
        <f>+Q31+Jan!AI31</f>
        <v>0</v>
      </c>
      <c r="AJ31" s="545">
        <f>+R31+Jan!AJ31</f>
        <v>0</v>
      </c>
      <c r="AK31" s="545">
        <f>+S31+Jan!AK31</f>
        <v>0</v>
      </c>
      <c r="AL31" s="545">
        <f>+T31+Jan!AL31</f>
        <v>0</v>
      </c>
      <c r="AM31" s="545">
        <f t="shared" si="1"/>
        <v>0</v>
      </c>
    </row>
    <row r="32" spans="1:39" ht="15" thickBot="1">
      <c r="B32" s="376" t="s">
        <v>406</v>
      </c>
      <c r="C32" s="376"/>
      <c r="D32" s="546">
        <f t="shared" ref="D32:T32" si="2">SUM(D9:D31)</f>
        <v>0</v>
      </c>
      <c r="E32" s="546">
        <f t="shared" si="2"/>
        <v>0</v>
      </c>
      <c r="F32" s="549">
        <f t="shared" si="2"/>
        <v>0</v>
      </c>
      <c r="G32" s="547"/>
      <c r="H32" s="547"/>
      <c r="I32" s="547"/>
      <c r="J32" s="549">
        <f t="shared" si="2"/>
        <v>0</v>
      </c>
      <c r="K32" s="547"/>
      <c r="L32" s="547"/>
      <c r="M32" s="549">
        <f t="shared" si="2"/>
        <v>0</v>
      </c>
      <c r="N32" s="549">
        <f t="shared" si="2"/>
        <v>0</v>
      </c>
      <c r="O32" s="549">
        <f t="shared" si="2"/>
        <v>0</v>
      </c>
      <c r="P32" s="549">
        <f t="shared" si="2"/>
        <v>0</v>
      </c>
      <c r="Q32" s="549">
        <f t="shared" si="2"/>
        <v>0</v>
      </c>
      <c r="R32" s="549">
        <f t="shared" si="2"/>
        <v>0</v>
      </c>
      <c r="S32" s="549">
        <f t="shared" si="2"/>
        <v>0</v>
      </c>
      <c r="T32" s="549">
        <f t="shared" si="2"/>
        <v>0</v>
      </c>
      <c r="U32" s="550">
        <f>SUM(U8:U31)</f>
        <v>0</v>
      </c>
      <c r="V32" s="546">
        <f t="shared" ref="V32:AM32" si="3">SUM(V9:V31)</f>
        <v>0</v>
      </c>
      <c r="W32" s="546">
        <f t="shared" si="3"/>
        <v>0</v>
      </c>
      <c r="X32" s="549">
        <f t="shared" si="3"/>
        <v>0</v>
      </c>
      <c r="Y32" s="547"/>
      <c r="Z32" s="547"/>
      <c r="AA32" s="547"/>
      <c r="AB32" s="549">
        <f t="shared" si="3"/>
        <v>0</v>
      </c>
      <c r="AC32" s="547"/>
      <c r="AD32" s="547"/>
      <c r="AE32" s="549"/>
      <c r="AF32" s="549">
        <f t="shared" si="3"/>
        <v>0</v>
      </c>
      <c r="AG32" s="549">
        <f t="shared" si="3"/>
        <v>0</v>
      </c>
      <c r="AH32" s="549">
        <f t="shared" si="3"/>
        <v>0</v>
      </c>
      <c r="AI32" s="549">
        <f t="shared" si="3"/>
        <v>0</v>
      </c>
      <c r="AJ32" s="549">
        <f t="shared" si="3"/>
        <v>0</v>
      </c>
      <c r="AK32" s="549">
        <f t="shared" si="3"/>
        <v>0</v>
      </c>
      <c r="AL32" s="549">
        <f t="shared" si="3"/>
        <v>0</v>
      </c>
      <c r="AM32" s="549">
        <f t="shared" si="3"/>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350" t="str">
        <f t="shared" ref="E36:AM36" si="4">E7</f>
        <v>Units of Service</v>
      </c>
      <c r="F36" s="400" t="str">
        <f t="shared" si="4"/>
        <v>OAA Title III B</v>
      </c>
      <c r="G36" s="404" t="str">
        <f t="shared" si="4"/>
        <v>OAA Title III C1</v>
      </c>
      <c r="H36" s="400" t="str">
        <f t="shared" si="4"/>
        <v>OAA Title III C2</v>
      </c>
      <c r="I36" s="400" t="str">
        <f t="shared" si="4"/>
        <v>OAA Title III E</v>
      </c>
      <c r="J36" s="400" t="str">
        <f t="shared" si="4"/>
        <v>OAA ARPA Title III B</v>
      </c>
      <c r="K36" s="404" t="str">
        <f t="shared" si="4"/>
        <v>OAA ARPA Title III C1</v>
      </c>
      <c r="L36" s="576" t="str">
        <f t="shared" si="4"/>
        <v>OAA APRA Title III C2</v>
      </c>
      <c r="M36" s="350" t="str">
        <f t="shared" si="4"/>
        <v>Tax Levy</v>
      </c>
      <c r="N36" s="350" t="str">
        <f t="shared" si="4"/>
        <v>Basic County Allocation (BCA)</v>
      </c>
      <c r="O36" s="350" t="str">
        <f t="shared" si="4"/>
        <v>85.21 FUNDS</v>
      </c>
      <c r="P36" s="350" t="str">
        <f t="shared" si="4"/>
        <v>AFCSP</v>
      </c>
      <c r="Q36" s="350" t="str">
        <f t="shared" si="4"/>
        <v>Non Federal Match - Cash</v>
      </c>
      <c r="R36" s="350" t="str">
        <f t="shared" si="4"/>
        <v>Non Federal Match - In-kind</v>
      </c>
      <c r="S36" s="350" t="str">
        <f t="shared" si="4"/>
        <v>Other (local, State, Fed)</v>
      </c>
      <c r="T36" s="350" t="str">
        <f t="shared" si="4"/>
        <v>Program Income</v>
      </c>
      <c r="U36" s="350" t="str">
        <f t="shared" si="4"/>
        <v>Total Expenditures</v>
      </c>
      <c r="V36" s="350" t="str">
        <f t="shared" si="4"/>
        <v>Individuals Served</v>
      </c>
      <c r="W36" s="350" t="str">
        <f t="shared" si="4"/>
        <v>Units of Service</v>
      </c>
      <c r="X36" s="400" t="str">
        <f t="shared" si="4"/>
        <v>OAA Title III B</v>
      </c>
      <c r="Y36" s="404" t="str">
        <f t="shared" si="4"/>
        <v>OAA Title III C1</v>
      </c>
      <c r="Z36" s="405" t="str">
        <f t="shared" si="4"/>
        <v>OAA Title III C2</v>
      </c>
      <c r="AA36" s="400" t="str">
        <f t="shared" si="4"/>
        <v>OAA Title III E</v>
      </c>
      <c r="AB36" s="400" t="str">
        <f t="shared" si="4"/>
        <v>OAA ARPA Title III B</v>
      </c>
      <c r="AC36" s="404" t="str">
        <f t="shared" si="4"/>
        <v>OAA ARPA Title III C1</v>
      </c>
      <c r="AD36" s="405" t="str">
        <f t="shared" si="4"/>
        <v>OAA APRA Title III C2</v>
      </c>
      <c r="AE36" s="350" t="str">
        <f t="shared" si="4"/>
        <v>Tax Levy</v>
      </c>
      <c r="AF36" s="350" t="str">
        <f t="shared" si="4"/>
        <v>Basic County Allocation (BCA)</v>
      </c>
      <c r="AG36" s="350" t="str">
        <f t="shared" si="4"/>
        <v>85.21 Funds</v>
      </c>
      <c r="AH36" s="350" t="str">
        <f t="shared" si="4"/>
        <v>AFCSP</v>
      </c>
      <c r="AI36" s="350" t="str">
        <f t="shared" si="4"/>
        <v>Non Federal Match - Cash</v>
      </c>
      <c r="AJ36" s="350" t="str">
        <f t="shared" si="4"/>
        <v>Non Federal Match - In-kind</v>
      </c>
      <c r="AK36" s="350" t="str">
        <f t="shared" si="4"/>
        <v>Other (local, State, Fed)</v>
      </c>
      <c r="AL36" s="350" t="str">
        <f t="shared" si="4"/>
        <v>Program Income</v>
      </c>
      <c r="AM36" s="350" t="str">
        <f t="shared" si="4"/>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389" t="s">
        <v>371</v>
      </c>
      <c r="C38" s="390" t="s">
        <v>372</v>
      </c>
      <c r="D38" s="536"/>
      <c r="E38" s="537"/>
      <c r="F38" s="538"/>
      <c r="G38" s="539"/>
      <c r="H38" s="538"/>
      <c r="I38" s="538"/>
      <c r="J38" s="538"/>
      <c r="K38" s="540"/>
      <c r="L38" s="538"/>
      <c r="M38" s="539"/>
      <c r="N38" s="539"/>
      <c r="O38" s="539"/>
      <c r="P38" s="539"/>
      <c r="Q38" s="539"/>
      <c r="R38" s="539"/>
      <c r="S38" s="539"/>
      <c r="T38" s="539"/>
      <c r="U38" s="541">
        <f>SUM(F38:T38)</f>
        <v>0</v>
      </c>
      <c r="V38" s="542">
        <f>+D38+Jan!V38</f>
        <v>0</v>
      </c>
      <c r="W38" s="542">
        <f>+E38+Jan!W38</f>
        <v>0</v>
      </c>
      <c r="X38" s="538"/>
      <c r="Y38" s="544">
        <f>+G38+Jan!Y38</f>
        <v>0</v>
      </c>
      <c r="Z38" s="544">
        <f>+H38+Jan!Z38</f>
        <v>0</v>
      </c>
      <c r="AA38" s="538"/>
      <c r="AB38" s="538"/>
      <c r="AC38" s="538">
        <f>+K38+Jan!AC38</f>
        <v>0</v>
      </c>
      <c r="AD38" s="538">
        <f>+L38+Jan!AD38</f>
        <v>0</v>
      </c>
      <c r="AE38" s="544"/>
      <c r="AF38" s="544">
        <f>+N38+Jan!AF38</f>
        <v>0</v>
      </c>
      <c r="AG38" s="544">
        <f>+O38+Jan!AG38</f>
        <v>0</v>
      </c>
      <c r="AH38" s="544">
        <f>+P38+Jan!AH38</f>
        <v>0</v>
      </c>
      <c r="AI38" s="544">
        <f>+Q38+Jan!AI38</f>
        <v>0</v>
      </c>
      <c r="AJ38" s="544">
        <f>+R38+Jan!AJ38</f>
        <v>0</v>
      </c>
      <c r="AK38" s="544">
        <f>+S38+Jan!AK38</f>
        <v>0</v>
      </c>
      <c r="AL38" s="544">
        <f>+T38+Jan!AL38</f>
        <v>0</v>
      </c>
      <c r="AM38" s="545">
        <f>SUM(X38:AL38)</f>
        <v>0</v>
      </c>
    </row>
    <row r="39" spans="1:39">
      <c r="A39" s="348" t="s">
        <v>374</v>
      </c>
      <c r="B39" s="387" t="s">
        <v>375</v>
      </c>
      <c r="C39" s="388" t="s">
        <v>372</v>
      </c>
      <c r="D39" s="536"/>
      <c r="E39" s="537"/>
      <c r="F39" s="538"/>
      <c r="G39" s="539"/>
      <c r="H39" s="538"/>
      <c r="I39" s="538"/>
      <c r="J39" s="538"/>
      <c r="K39" s="540"/>
      <c r="L39" s="538"/>
      <c r="M39" s="540"/>
      <c r="N39" s="540"/>
      <c r="O39" s="539"/>
      <c r="P39" s="539"/>
      <c r="Q39" s="539"/>
      <c r="R39" s="539"/>
      <c r="S39" s="539"/>
      <c r="T39" s="539"/>
      <c r="U39" s="541">
        <f>SUM(F39:T39)</f>
        <v>0</v>
      </c>
      <c r="V39" s="542">
        <f>+D39+Jan!V39</f>
        <v>0</v>
      </c>
      <c r="W39" s="542">
        <f>+E39+Jan!W39</f>
        <v>0</v>
      </c>
      <c r="X39" s="538"/>
      <c r="Y39" s="544">
        <f>+G39+Jan!Y39</f>
        <v>0</v>
      </c>
      <c r="Z39" s="544">
        <f>+H39+Jan!Z39</f>
        <v>0</v>
      </c>
      <c r="AA39" s="538"/>
      <c r="AB39" s="538"/>
      <c r="AC39" s="538">
        <f>+K39+Jan!AC39</f>
        <v>0</v>
      </c>
      <c r="AD39" s="538">
        <f>+L39+Jan!AD39</f>
        <v>0</v>
      </c>
      <c r="AE39" s="544"/>
      <c r="AF39" s="544">
        <f>+N39+Jan!AF39</f>
        <v>0</v>
      </c>
      <c r="AG39" s="544">
        <f>+O39+Jan!AG39</f>
        <v>0</v>
      </c>
      <c r="AH39" s="544">
        <f>+P39+Jan!AH39</f>
        <v>0</v>
      </c>
      <c r="AI39" s="544">
        <f>+Q39+Jan!AI39</f>
        <v>0</v>
      </c>
      <c r="AJ39" s="544">
        <f>+R39+Jan!AJ39</f>
        <v>0</v>
      </c>
      <c r="AK39" s="544">
        <f>+S39+Jan!AK39</f>
        <v>0</v>
      </c>
      <c r="AL39" s="544">
        <f>+T39+Jan!AL39</f>
        <v>0</v>
      </c>
      <c r="AM39" s="545">
        <f>SUM(X39:AL39)</f>
        <v>0</v>
      </c>
    </row>
    <row r="40" spans="1:39" s="348" customFormat="1" thickBot="1">
      <c r="A40" s="348" t="s">
        <v>380</v>
      </c>
      <c r="B40" s="391" t="s">
        <v>381</v>
      </c>
      <c r="C40" s="392" t="s">
        <v>382</v>
      </c>
      <c r="D40" s="536"/>
      <c r="E40" s="537"/>
      <c r="F40" s="538"/>
      <c r="G40" s="539"/>
      <c r="H40" s="538"/>
      <c r="I40" s="538"/>
      <c r="J40" s="538"/>
      <c r="K40" s="540"/>
      <c r="L40" s="538"/>
      <c r="M40" s="540"/>
      <c r="N40" s="540"/>
      <c r="O40" s="539"/>
      <c r="P40" s="539"/>
      <c r="Q40" s="539"/>
      <c r="R40" s="539"/>
      <c r="S40" s="539"/>
      <c r="T40" s="539"/>
      <c r="U40" s="541">
        <f>SUM(F40:T40)</f>
        <v>0</v>
      </c>
      <c r="V40" s="542">
        <f>+D40+Jan!V40</f>
        <v>0</v>
      </c>
      <c r="W40" s="542">
        <f>+E40+Jan!W40</f>
        <v>0</v>
      </c>
      <c r="X40" s="538"/>
      <c r="Y40" s="544">
        <f>+G40+Jan!Y40</f>
        <v>0</v>
      </c>
      <c r="Z40" s="544">
        <f>+H40+Jan!Z40</f>
        <v>0</v>
      </c>
      <c r="AA40" s="538"/>
      <c r="AB40" s="538"/>
      <c r="AC40" s="538">
        <f>+K40+Jan!AC40</f>
        <v>0</v>
      </c>
      <c r="AD40" s="538">
        <f>+L40+Jan!AD40</f>
        <v>0</v>
      </c>
      <c r="AE40" s="544"/>
      <c r="AF40" s="544">
        <f>+N40+Jan!AF40</f>
        <v>0</v>
      </c>
      <c r="AG40" s="544">
        <f>+O40+Jan!AG40</f>
        <v>0</v>
      </c>
      <c r="AH40" s="544">
        <f>+P40+Jan!AH40</f>
        <v>0</v>
      </c>
      <c r="AI40" s="544">
        <f>+Q40+Jan!AI40</f>
        <v>0</v>
      </c>
      <c r="AJ40" s="544">
        <f>+R40+Jan!AJ40</f>
        <v>0</v>
      </c>
      <c r="AK40" s="544">
        <f>+S40+Jan!AK40</f>
        <v>0</v>
      </c>
      <c r="AL40" s="544">
        <f>+T40+Jan!AL40</f>
        <v>0</v>
      </c>
      <c r="AM40" s="545">
        <f>SUM(X40:AL40)</f>
        <v>0</v>
      </c>
    </row>
    <row r="41" spans="1:39" ht="15" thickBot="1">
      <c r="A41" s="348"/>
      <c r="B41" s="376" t="s">
        <v>406</v>
      </c>
      <c r="C41" s="376"/>
      <c r="D41" s="546">
        <f>SUM(D38:D40)</f>
        <v>0</v>
      </c>
      <c r="E41" s="546">
        <f t="shared" ref="E41:AM41" si="5">SUM(E38:E40)</f>
        <v>0</v>
      </c>
      <c r="F41" s="547"/>
      <c r="G41" s="548">
        <f t="shared" si="5"/>
        <v>0</v>
      </c>
      <c r="H41" s="547">
        <f t="shared" si="5"/>
        <v>0</v>
      </c>
      <c r="I41" s="547"/>
      <c r="J41" s="547"/>
      <c r="K41" s="549">
        <f t="shared" si="5"/>
        <v>0</v>
      </c>
      <c r="L41" s="547">
        <f t="shared" si="5"/>
        <v>0</v>
      </c>
      <c r="M41" s="549">
        <f t="shared" si="5"/>
        <v>0</v>
      </c>
      <c r="N41" s="549">
        <f t="shared" si="5"/>
        <v>0</v>
      </c>
      <c r="O41" s="549">
        <f t="shared" si="5"/>
        <v>0</v>
      </c>
      <c r="P41" s="549">
        <f t="shared" si="5"/>
        <v>0</v>
      </c>
      <c r="Q41" s="549">
        <f t="shared" si="5"/>
        <v>0</v>
      </c>
      <c r="R41" s="549">
        <f t="shared" si="5"/>
        <v>0</v>
      </c>
      <c r="S41" s="549">
        <f t="shared" si="5"/>
        <v>0</v>
      </c>
      <c r="T41" s="549">
        <f t="shared" si="5"/>
        <v>0</v>
      </c>
      <c r="U41" s="550">
        <f t="shared" si="5"/>
        <v>0</v>
      </c>
      <c r="V41" s="546">
        <f t="shared" si="5"/>
        <v>0</v>
      </c>
      <c r="W41" s="546">
        <f t="shared" si="5"/>
        <v>0</v>
      </c>
      <c r="X41" s="547"/>
      <c r="Y41" s="549">
        <f t="shared" si="5"/>
        <v>0</v>
      </c>
      <c r="Z41" s="549">
        <f t="shared" si="5"/>
        <v>0</v>
      </c>
      <c r="AA41" s="547"/>
      <c r="AB41" s="547"/>
      <c r="AC41" s="547">
        <f t="shared" si="5"/>
        <v>0</v>
      </c>
      <c r="AD41" s="547">
        <f t="shared" si="5"/>
        <v>0</v>
      </c>
      <c r="AE41" s="549"/>
      <c r="AF41" s="549">
        <f t="shared" si="5"/>
        <v>0</v>
      </c>
      <c r="AG41" s="549">
        <f t="shared" si="5"/>
        <v>0</v>
      </c>
      <c r="AH41" s="549">
        <f t="shared" si="5"/>
        <v>0</v>
      </c>
      <c r="AI41" s="549">
        <f t="shared" si="5"/>
        <v>0</v>
      </c>
      <c r="AJ41" s="549">
        <f t="shared" si="5"/>
        <v>0</v>
      </c>
      <c r="AK41" s="549">
        <f t="shared" si="5"/>
        <v>0</v>
      </c>
      <c r="AL41" s="549">
        <f t="shared" si="5"/>
        <v>0</v>
      </c>
      <c r="AM41" s="549">
        <f t="shared" si="5"/>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350" t="str">
        <f t="shared" ref="E45:AM45" si="6">E7</f>
        <v>Units of Service</v>
      </c>
      <c r="F45" s="402" t="str">
        <f t="shared" si="6"/>
        <v>OAA Title III B</v>
      </c>
      <c r="G45" s="402" t="str">
        <f t="shared" si="6"/>
        <v>OAA Title III C1</v>
      </c>
      <c r="H45" s="402" t="str">
        <f t="shared" si="6"/>
        <v>OAA Title III C2</v>
      </c>
      <c r="I45" s="349" t="str">
        <f t="shared" si="6"/>
        <v>OAA Title III E</v>
      </c>
      <c r="J45" s="402" t="str">
        <f t="shared" si="6"/>
        <v>OAA ARPA Title III B</v>
      </c>
      <c r="K45" s="402" t="str">
        <f t="shared" si="6"/>
        <v>OAA ARPA Title III C1</v>
      </c>
      <c r="L45" s="577" t="str">
        <f t="shared" si="6"/>
        <v>OAA APRA Title III C2</v>
      </c>
      <c r="M45" s="349" t="str">
        <f t="shared" si="6"/>
        <v>Tax Levy</v>
      </c>
      <c r="N45" s="349" t="str">
        <f t="shared" si="6"/>
        <v>Basic County Allocation (BCA)</v>
      </c>
      <c r="O45" s="447" t="str">
        <f t="shared" si="6"/>
        <v>85.21 FUNDS</v>
      </c>
      <c r="P45" s="349" t="str">
        <f t="shared" si="6"/>
        <v>AFCSP</v>
      </c>
      <c r="Q45" s="349" t="str">
        <f t="shared" si="6"/>
        <v>Non Federal Match - Cash</v>
      </c>
      <c r="R45" s="349" t="str">
        <f t="shared" si="6"/>
        <v>Non Federal Match - In-kind</v>
      </c>
      <c r="S45" s="349" t="str">
        <f t="shared" si="6"/>
        <v>Other (local, State, Fed)</v>
      </c>
      <c r="T45" s="349" t="str">
        <f t="shared" si="6"/>
        <v>Program Income</v>
      </c>
      <c r="U45" s="349" t="str">
        <f t="shared" si="6"/>
        <v>Total Expenditures</v>
      </c>
      <c r="V45" s="349" t="str">
        <f t="shared" si="6"/>
        <v>Individuals Served</v>
      </c>
      <c r="W45" s="349" t="str">
        <f t="shared" si="6"/>
        <v>Units of Service</v>
      </c>
      <c r="X45" s="402" t="str">
        <f t="shared" si="6"/>
        <v>OAA Title III B</v>
      </c>
      <c r="Y45" s="402" t="str">
        <f t="shared" si="6"/>
        <v>OAA Title III C1</v>
      </c>
      <c r="Z45" s="402" t="str">
        <f t="shared" si="6"/>
        <v>OAA Title III C2</v>
      </c>
      <c r="AA45" s="349" t="str">
        <f t="shared" si="6"/>
        <v>OAA Title III E</v>
      </c>
      <c r="AB45" s="402" t="str">
        <f t="shared" si="6"/>
        <v>OAA ARPA Title III B</v>
      </c>
      <c r="AC45" s="402" t="str">
        <f t="shared" si="6"/>
        <v>OAA ARPA Title III C1</v>
      </c>
      <c r="AD45" s="402" t="str">
        <f t="shared" si="6"/>
        <v>OAA APRA Title III C2</v>
      </c>
      <c r="AE45" s="349" t="str">
        <f t="shared" si="6"/>
        <v>Tax Levy</v>
      </c>
      <c r="AF45" s="349" t="str">
        <f t="shared" si="6"/>
        <v>Basic County Allocation (BCA)</v>
      </c>
      <c r="AG45" s="349" t="str">
        <f t="shared" si="6"/>
        <v>85.21 Funds</v>
      </c>
      <c r="AH45" s="349" t="str">
        <f t="shared" si="6"/>
        <v>AFCSP</v>
      </c>
      <c r="AI45" s="349" t="str">
        <f t="shared" si="6"/>
        <v>Non Federal Match - Cash</v>
      </c>
      <c r="AJ45" s="349" t="str">
        <f t="shared" si="6"/>
        <v>Non Federal Match - In-kind</v>
      </c>
      <c r="AK45" s="349" t="str">
        <f t="shared" si="6"/>
        <v>Other (local, State, Fed)</v>
      </c>
      <c r="AL45" s="349" t="str">
        <f t="shared" si="6"/>
        <v>Program Income</v>
      </c>
      <c r="AM45" s="356" t="str">
        <f t="shared" si="6"/>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+D47+Jan!V47</f>
        <v>0</v>
      </c>
      <c r="W47" s="542">
        <f>+E47+Jan!W47</f>
        <v>0</v>
      </c>
      <c r="X47" s="538">
        <f t="shared" ref="X47:Z47" si="7">+F47</f>
        <v>0</v>
      </c>
      <c r="Y47" s="538">
        <f t="shared" si="7"/>
        <v>0</v>
      </c>
      <c r="Z47" s="538">
        <f t="shared" si="7"/>
        <v>0</v>
      </c>
      <c r="AA47" s="544">
        <f>+I47+Jan!AA47</f>
        <v>0</v>
      </c>
      <c r="AB47" s="538"/>
      <c r="AC47" s="538"/>
      <c r="AD47" s="538"/>
      <c r="AE47" s="544">
        <f>+M47+Jan!AE47</f>
        <v>0</v>
      </c>
      <c r="AF47" s="544">
        <f>+N47+Jan!AF47</f>
        <v>0</v>
      </c>
      <c r="AG47" s="544">
        <f>+O47+Jan!AG47</f>
        <v>0</v>
      </c>
      <c r="AH47" s="544">
        <f>+P47+Jan!AH47</f>
        <v>0</v>
      </c>
      <c r="AI47" s="544">
        <f>+Q47+Jan!AI47</f>
        <v>0</v>
      </c>
      <c r="AJ47" s="544">
        <f>+R47+Jan!AJ47</f>
        <v>0</v>
      </c>
      <c r="AK47" s="544">
        <f>+S47+Jan!AK47</f>
        <v>0</v>
      </c>
      <c r="AL47" s="544">
        <f>+T47+Jan!AL47</f>
        <v>0</v>
      </c>
      <c r="AM47" s="545">
        <f>SUM(X47:AL47)</f>
        <v>0</v>
      </c>
    </row>
    <row r="48" spans="1:39" ht="15" thickBot="1">
      <c r="A48" s="348"/>
      <c r="B48" s="376" t="s">
        <v>406</v>
      </c>
      <c r="C48" s="376"/>
      <c r="D48" s="546">
        <f t="shared" ref="D48:AM48" si="8">SUM(D47:D47)</f>
        <v>0</v>
      </c>
      <c r="E48" s="546">
        <f t="shared" si="8"/>
        <v>0</v>
      </c>
      <c r="F48" s="547"/>
      <c r="G48" s="547"/>
      <c r="H48" s="547"/>
      <c r="I48" s="549">
        <f t="shared" si="8"/>
        <v>0</v>
      </c>
      <c r="J48" s="547"/>
      <c r="K48" s="547"/>
      <c r="L48" s="547"/>
      <c r="M48" s="549">
        <f t="shared" si="8"/>
        <v>0</v>
      </c>
      <c r="N48" s="549">
        <f t="shared" si="8"/>
        <v>0</v>
      </c>
      <c r="O48" s="549">
        <f t="shared" si="8"/>
        <v>0</v>
      </c>
      <c r="P48" s="549">
        <f t="shared" si="8"/>
        <v>0</v>
      </c>
      <c r="Q48" s="549">
        <f t="shared" si="8"/>
        <v>0</v>
      </c>
      <c r="R48" s="549">
        <f t="shared" si="8"/>
        <v>0</v>
      </c>
      <c r="S48" s="549">
        <f t="shared" si="8"/>
        <v>0</v>
      </c>
      <c r="T48" s="549">
        <f t="shared" si="8"/>
        <v>0</v>
      </c>
      <c r="U48" s="550">
        <f t="shared" si="8"/>
        <v>0</v>
      </c>
      <c r="V48" s="546">
        <f t="shared" si="8"/>
        <v>0</v>
      </c>
      <c r="W48" s="546">
        <f t="shared" si="8"/>
        <v>0</v>
      </c>
      <c r="X48" s="547">
        <f t="shared" si="8"/>
        <v>0</v>
      </c>
      <c r="Y48" s="547">
        <f t="shared" si="8"/>
        <v>0</v>
      </c>
      <c r="Z48" s="547">
        <f t="shared" si="8"/>
        <v>0</v>
      </c>
      <c r="AA48" s="549">
        <f t="shared" si="8"/>
        <v>0</v>
      </c>
      <c r="AB48" s="547"/>
      <c r="AC48" s="547"/>
      <c r="AD48" s="547"/>
      <c r="AE48" s="549">
        <f t="shared" si="8"/>
        <v>0</v>
      </c>
      <c r="AF48" s="549">
        <f t="shared" si="8"/>
        <v>0</v>
      </c>
      <c r="AG48" s="549">
        <f t="shared" si="8"/>
        <v>0</v>
      </c>
      <c r="AH48" s="549">
        <f t="shared" si="8"/>
        <v>0</v>
      </c>
      <c r="AI48" s="549">
        <f t="shared" si="8"/>
        <v>0</v>
      </c>
      <c r="AJ48" s="549">
        <f t="shared" si="8"/>
        <v>0</v>
      </c>
      <c r="AK48" s="549">
        <f t="shared" si="8"/>
        <v>0</v>
      </c>
      <c r="AL48" s="549">
        <f t="shared" si="8"/>
        <v>0</v>
      </c>
      <c r="AM48" s="549">
        <f t="shared" si="8"/>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348" customFormat="1" ht="39" customHeight="1" thickBot="1">
      <c r="D52" s="349" t="str">
        <f>Month!D26</f>
        <v>Individuals Served</v>
      </c>
      <c r="E52" s="350" t="str">
        <f>Month!E26</f>
        <v>Units of Service</v>
      </c>
      <c r="F52" s="351" t="str">
        <f>Month!F26</f>
        <v>OAA Title III B</v>
      </c>
      <c r="G52" s="449" t="str">
        <f>Month!G26</f>
        <v>OAA Title III C1</v>
      </c>
      <c r="H52" s="449" t="str">
        <f>Month!H26</f>
        <v>OAA Title III C2</v>
      </c>
      <c r="I52" s="449" t="str">
        <f>Month!I26</f>
        <v>OAA Title III E</v>
      </c>
      <c r="J52" s="351" t="str">
        <f>Month!J26</f>
        <v>OAA ARPA Title III B</v>
      </c>
      <c r="K52" s="449" t="str">
        <f>Month!K26</f>
        <v>OAA ARPA Title III C1</v>
      </c>
      <c r="L52" s="449"/>
      <c r="M52" s="450" t="str">
        <f>Month!L26</f>
        <v>EBS County</v>
      </c>
      <c r="N52" s="450" t="str">
        <f>Month!M26</f>
        <v>EBS state</v>
      </c>
      <c r="O52" s="450" t="str">
        <f>Month!N26</f>
        <v>OCI</v>
      </c>
      <c r="P52" s="450" t="str">
        <f>Month!O26</f>
        <v>SHIP</v>
      </c>
      <c r="Q52" s="450" t="str">
        <f>Month!P26</f>
        <v>MIPPA</v>
      </c>
      <c r="R52" s="349" t="str">
        <f>Month!Q26</f>
        <v>Non Federal Match - Cash</v>
      </c>
      <c r="S52" s="349" t="str">
        <f>Month!R26</f>
        <v>Non Federal Match - In-kind</v>
      </c>
      <c r="T52" s="349" t="str">
        <f>Month!S26</f>
        <v>Other (local, State, Fed)</v>
      </c>
      <c r="U52" s="349" t="str">
        <f>Month!T26</f>
        <v>Program Income</v>
      </c>
      <c r="V52" s="349" t="str">
        <f>Month!U26</f>
        <v>Total Expenditures</v>
      </c>
      <c r="W52" s="349" t="str">
        <f>Month!V26</f>
        <v>Individuals Served</v>
      </c>
      <c r="X52" s="349" t="str">
        <f>Month!W26</f>
        <v>Units of Service</v>
      </c>
      <c r="Y52" s="351" t="str">
        <f>Month!X26</f>
        <v>OAA Title III B</v>
      </c>
      <c r="Z52" s="402" t="str">
        <f>Month!Y26</f>
        <v>OAA Title III C1</v>
      </c>
      <c r="AA52" s="402" t="str">
        <f>Month!Z26</f>
        <v>OAA Title III C2</v>
      </c>
      <c r="AB52" s="449" t="str">
        <f>Month!AA26</f>
        <v>OAA Title III E</v>
      </c>
      <c r="AC52" s="402" t="str">
        <f>Month!AB26</f>
        <v>OAA ARPA Title III B</v>
      </c>
      <c r="AD52" s="402" t="str">
        <f>Month!AC26</f>
        <v>OAA ARPA Title III C1</v>
      </c>
      <c r="AE52" s="450" t="str">
        <f>Month!AD26</f>
        <v>EBS County</v>
      </c>
      <c r="AF52" s="450" t="str">
        <f>Month!AE26</f>
        <v>EBS state</v>
      </c>
      <c r="AG52" s="450" t="str">
        <f>Month!AF26</f>
        <v>OCI</v>
      </c>
      <c r="AH52" s="450" t="str">
        <f>Month!AG26</f>
        <v>SHIP</v>
      </c>
      <c r="AI52" s="450" t="str">
        <f>Month!AH26</f>
        <v>MIPPA</v>
      </c>
      <c r="AJ52" s="349" t="str">
        <f>Month!AI26</f>
        <v>Non Federal Match - Cash</v>
      </c>
      <c r="AK52" s="349" t="str">
        <f>Month!AJ26</f>
        <v>Non Federal Match - In-kind</v>
      </c>
      <c r="AL52" s="349" t="str">
        <f>Month!AK26</f>
        <v>Other (local, State, Fed)</v>
      </c>
      <c r="AM52" s="349" t="str">
        <f>Month!AL26</f>
        <v>Program Income</v>
      </c>
      <c r="AN52" s="356"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c r="S54" s="539"/>
      <c r="T54" s="539"/>
      <c r="U54" s="539"/>
      <c r="V54" s="541">
        <f>SUM(F54:U54)</f>
        <v>0</v>
      </c>
      <c r="W54" s="542">
        <f>+D54+Jan!W54</f>
        <v>0</v>
      </c>
      <c r="X54" s="542">
        <f>+E54+Jan!X54</f>
        <v>0</v>
      </c>
      <c r="Y54" s="542">
        <f>+F54+Jan!Y54</f>
        <v>0</v>
      </c>
      <c r="Z54" s="538"/>
      <c r="AA54" s="538"/>
      <c r="AB54" s="551"/>
      <c r="AC54" s="538">
        <f>+J54+Jan!AC54</f>
        <v>0</v>
      </c>
      <c r="AD54" s="538"/>
      <c r="AE54" s="542">
        <f>+M54+Jan!AE54</f>
        <v>0</v>
      </c>
      <c r="AF54" s="542">
        <f>+N54+Jan!AF54</f>
        <v>0</v>
      </c>
      <c r="AG54" s="542">
        <f>+O54+Jan!AG54</f>
        <v>0</v>
      </c>
      <c r="AH54" s="542">
        <f>+P54+Jan!AH54</f>
        <v>0</v>
      </c>
      <c r="AI54" s="542">
        <f>+Q54+Jan!AI54</f>
        <v>0</v>
      </c>
      <c r="AJ54" s="542">
        <f>+R54+Jan!AJ54</f>
        <v>0</v>
      </c>
      <c r="AK54" s="542">
        <f>+S54+Jan!AK54</f>
        <v>0</v>
      </c>
      <c r="AL54" s="542">
        <f>+T54+Jan!AL54</f>
        <v>0</v>
      </c>
      <c r="AM54" s="542">
        <f>+U54+Jan!AM54</f>
        <v>0</v>
      </c>
      <c r="AN54" s="545">
        <f>SUM(Y54:AM54)</f>
        <v>0</v>
      </c>
    </row>
    <row r="55" spans="1:40" ht="15" thickBot="1">
      <c r="A55" s="348"/>
      <c r="B55" s="376" t="s">
        <v>406</v>
      </c>
      <c r="C55" s="376"/>
      <c r="D55" s="546">
        <f t="shared" ref="D55:F55" si="9">SUM(D54:D54)</f>
        <v>0</v>
      </c>
      <c r="E55" s="546">
        <f t="shared" si="9"/>
        <v>0</v>
      </c>
      <c r="F55" s="549">
        <f t="shared" si="9"/>
        <v>0</v>
      </c>
      <c r="G55" s="552"/>
      <c r="H55" s="552"/>
      <c r="I55" s="552">
        <f t="shared" ref="I55" si="10">SUM(I54:I54)</f>
        <v>0</v>
      </c>
      <c r="J55" s="549">
        <f>SUM(J54:J54)</f>
        <v>0</v>
      </c>
      <c r="K55" s="552"/>
      <c r="L55" s="552"/>
      <c r="M55" s="549">
        <f t="shared" ref="M55:Y55" si="11">SUM(M54:M54)</f>
        <v>0</v>
      </c>
      <c r="N55" s="549">
        <f t="shared" si="11"/>
        <v>0</v>
      </c>
      <c r="O55" s="549">
        <f t="shared" si="11"/>
        <v>0</v>
      </c>
      <c r="P55" s="549">
        <f t="shared" si="11"/>
        <v>0</v>
      </c>
      <c r="Q55" s="549">
        <f t="shared" si="11"/>
        <v>0</v>
      </c>
      <c r="R55" s="549">
        <f t="shared" si="11"/>
        <v>0</v>
      </c>
      <c r="S55" s="549">
        <f t="shared" si="11"/>
        <v>0</v>
      </c>
      <c r="T55" s="549">
        <f t="shared" si="11"/>
        <v>0</v>
      </c>
      <c r="U55" s="549">
        <f t="shared" si="11"/>
        <v>0</v>
      </c>
      <c r="V55" s="550">
        <f t="shared" si="11"/>
        <v>0</v>
      </c>
      <c r="W55" s="546">
        <f t="shared" si="11"/>
        <v>0</v>
      </c>
      <c r="X55" s="546">
        <f t="shared" si="11"/>
        <v>0</v>
      </c>
      <c r="Y55" s="546">
        <f t="shared" si="11"/>
        <v>0</v>
      </c>
      <c r="Z55" s="547"/>
      <c r="AA55" s="547"/>
      <c r="AB55" s="552"/>
      <c r="AC55" s="547">
        <f t="shared" ref="AC55:AM55" si="12">SUM(AC54:AC54)</f>
        <v>0</v>
      </c>
      <c r="AD55" s="547"/>
      <c r="AE55" s="546">
        <f t="shared" si="12"/>
        <v>0</v>
      </c>
      <c r="AF55" s="546">
        <f t="shared" si="12"/>
        <v>0</v>
      </c>
      <c r="AG55" s="546">
        <f t="shared" si="12"/>
        <v>0</v>
      </c>
      <c r="AH55" s="546">
        <f t="shared" si="12"/>
        <v>0</v>
      </c>
      <c r="AI55" s="546">
        <f t="shared" si="12"/>
        <v>0</v>
      </c>
      <c r="AJ55" s="546">
        <f t="shared" si="12"/>
        <v>0</v>
      </c>
      <c r="AK55" s="546">
        <f t="shared" si="12"/>
        <v>0</v>
      </c>
      <c r="AL55" s="546">
        <f t="shared" si="12"/>
        <v>0</v>
      </c>
      <c r="AM55" s="546">
        <f t="shared" si="12"/>
        <v>0</v>
      </c>
      <c r="AN55" s="549">
        <f t="shared" ref="AN55" si="13">SUM(AN54:AN54)</f>
        <v>0</v>
      </c>
    </row>
  </sheetData>
  <sheetProtection algorithmName="SHA-512" hashValue="frBmBsO4iDk7xamgAENfvPsq9CR3g7sVj6FOBHTjoaxPPgDxUDlYnb1h/niUvBUrqfRuA4d3eAjVsK2lzB8RXA==" saltValue="I9yLaRjTiBZP7KL05UC0Qg==" spinCount="100000" sheet="1" formatColumns="0"/>
  <mergeCells count="2">
    <mergeCell ref="A1:U1"/>
    <mergeCell ref="A2:U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errorTitle="Whole Numbers" error="You must use whole numbers, do not enter cents." xr:uid="{17A44C79-9671-4339-8F3C-599E941BB672}">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63FA4-165C-4ADC-84F3-A6135EB52AAD}">
  <sheetPr>
    <tabColor rgb="FF92D050"/>
  </sheetPr>
  <dimension ref="A1:AN55"/>
  <sheetViews>
    <sheetView zoomScaleNormal="100" workbookViewId="0">
      <pane xSplit="3" ySplit="7" topLeftCell="D42" activePane="bottomRight" state="frozen"/>
      <selection activeCell="M15" sqref="M15"/>
      <selection pane="topRight" activeCell="M15" sqref="M15"/>
      <selection pane="bottomLeft" activeCell="M15" sqref="M15"/>
      <selection pane="bottomRight" activeCell="M15" sqref="M15"/>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2" width="12.664062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Mar</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348" customFormat="1" ht="42" customHeight="1" thickBot="1">
      <c r="D7" s="349" t="str">
        <f>Month!D21</f>
        <v>Individuals Served</v>
      </c>
      <c r="E7" s="350" t="str">
        <f>Month!E21</f>
        <v>Units of Service</v>
      </c>
      <c r="F7" s="351" t="str">
        <f>Month!F21</f>
        <v>OAA Title III B</v>
      </c>
      <c r="G7" s="397" t="str">
        <f>Month!G21</f>
        <v>OAA Title III C1</v>
      </c>
      <c r="H7" s="397" t="str">
        <f>Month!H21</f>
        <v>OAA Title III C2</v>
      </c>
      <c r="I7" s="397" t="str">
        <f>Month!I21</f>
        <v>OAA Title III E</v>
      </c>
      <c r="J7" s="351" t="str">
        <f>Month!J21</f>
        <v>OAA ARPA Title III B</v>
      </c>
      <c r="K7" s="397" t="str">
        <f>Month!K21</f>
        <v>OAA ARPA Title III C1</v>
      </c>
      <c r="L7" s="575" t="str">
        <f>Month!L21</f>
        <v>OAA APRA Title III C2</v>
      </c>
      <c r="M7" s="354" t="str">
        <f>Month!M21</f>
        <v>Tax Levy</v>
      </c>
      <c r="N7" s="354" t="str">
        <f>Month!N21</f>
        <v>Basic County Allocation (BCA)</v>
      </c>
      <c r="O7" s="354" t="str">
        <f>Month!O21</f>
        <v>85.21 FUNDS</v>
      </c>
      <c r="P7" s="351" t="str">
        <f>Month!P21</f>
        <v>AFCSP</v>
      </c>
      <c r="Q7" s="351" t="str">
        <f>Month!Q21</f>
        <v>Non Federal Match - Cash</v>
      </c>
      <c r="R7" s="351" t="str">
        <f>Month!R21</f>
        <v>Non Federal Match - In-kind</v>
      </c>
      <c r="S7" s="352" t="str">
        <f>Month!S21</f>
        <v>Other (local, State, Fed)</v>
      </c>
      <c r="T7" s="353" t="str">
        <f>Month!T21</f>
        <v>Program Income</v>
      </c>
      <c r="U7" s="354" t="str">
        <f>Month!U21</f>
        <v>Total Expenditures</v>
      </c>
      <c r="V7" s="355" t="str">
        <f>Month!V21</f>
        <v>Individuals Served</v>
      </c>
      <c r="W7" s="329" t="str">
        <f>Month!W21</f>
        <v>Units of Service</v>
      </c>
      <c r="X7" s="351" t="str">
        <f>Month!X21</f>
        <v>OAA Title III B</v>
      </c>
      <c r="Y7" s="397" t="str">
        <f>Month!Y21</f>
        <v>OAA Title III C1</v>
      </c>
      <c r="Z7" s="397" t="str">
        <f>Month!Z21</f>
        <v>OAA Title III C2</v>
      </c>
      <c r="AA7" s="397" t="str">
        <f>Month!AA21</f>
        <v>OAA Title III E</v>
      </c>
      <c r="AB7" s="397" t="str">
        <f>Month!AB21</f>
        <v>OAA ARPA Title III B</v>
      </c>
      <c r="AC7" s="397" t="str">
        <f>Month!AC21</f>
        <v>OAA ARPA Title III C1</v>
      </c>
      <c r="AD7" s="399" t="str">
        <f>Month!AD21</f>
        <v>OAA APRA Title III C2</v>
      </c>
      <c r="AE7" s="351" t="str">
        <f>Month!AE21</f>
        <v>Tax Levy</v>
      </c>
      <c r="AF7" s="351" t="str">
        <f>Month!AF21</f>
        <v>Basic County Allocation (BCA)</v>
      </c>
      <c r="AG7" s="351" t="str">
        <f>Month!AG21</f>
        <v>85.21 Funds</v>
      </c>
      <c r="AH7" s="351" t="str">
        <f>Month!AH21</f>
        <v>AFCSP</v>
      </c>
      <c r="AI7" s="351" t="str">
        <f>Month!AI21</f>
        <v>Non Federal Match - Cash</v>
      </c>
      <c r="AJ7" s="351" t="str">
        <f>Month!AJ21</f>
        <v>Non Federal Match - In-kind</v>
      </c>
      <c r="AK7" s="352" t="str">
        <f>Month!AK21</f>
        <v>Other (local, State, Fed)</v>
      </c>
      <c r="AL7" s="353" t="str">
        <f>Month!AL21</f>
        <v>Program Income</v>
      </c>
      <c r="AM7" s="356"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+D9+Feb!V9</f>
        <v>0</v>
      </c>
      <c r="W9" s="542">
        <f>+E9+Feb!W9</f>
        <v>0</v>
      </c>
      <c r="X9" s="545">
        <f>+F9+Feb!X9</f>
        <v>0</v>
      </c>
      <c r="Y9" s="553"/>
      <c r="Z9" s="553"/>
      <c r="AA9" s="553"/>
      <c r="AB9" s="545">
        <f>+J9+Feb!AB9</f>
        <v>0</v>
      </c>
      <c r="AC9" s="553"/>
      <c r="AD9" s="553"/>
      <c r="AE9" s="545"/>
      <c r="AF9" s="545">
        <f>+N9+Feb!AF9</f>
        <v>0</v>
      </c>
      <c r="AG9" s="545">
        <f>+O9+Feb!AG9</f>
        <v>0</v>
      </c>
      <c r="AH9" s="545">
        <f>+P9+Feb!AH9</f>
        <v>0</v>
      </c>
      <c r="AI9" s="545">
        <f>+Q9+Feb!AI9</f>
        <v>0</v>
      </c>
      <c r="AJ9" s="545">
        <f>+R9+Feb!AJ9</f>
        <v>0</v>
      </c>
      <c r="AK9" s="545">
        <f>+S9+Feb!AK9</f>
        <v>0</v>
      </c>
      <c r="AL9" s="545">
        <f>+T9+Feb!AL9</f>
        <v>0</v>
      </c>
      <c r="AM9" s="545">
        <f t="shared" ref="AM9:AM31" si="1">SUM(X9:AL9)</f>
        <v>0</v>
      </c>
    </row>
    <row r="10" spans="1:39" s="348" customFormat="1" ht="13.8">
      <c r="A10" s="396" t="s">
        <v>373</v>
      </c>
      <c r="B10" s="365" t="s">
        <v>468</v>
      </c>
      <c r="C10" s="366" t="s">
        <v>369</v>
      </c>
      <c r="D10" s="536"/>
      <c r="E10" s="537"/>
      <c r="F10" s="540">
        <v>0</v>
      </c>
      <c r="G10" s="553"/>
      <c r="H10" s="553"/>
      <c r="I10" s="553"/>
      <c r="J10" s="539"/>
      <c r="K10" s="553"/>
      <c r="L10" s="553"/>
      <c r="M10" s="539"/>
      <c r="N10" s="539"/>
      <c r="O10" s="539"/>
      <c r="P10" s="539"/>
      <c r="Q10" s="539"/>
      <c r="R10" s="539"/>
      <c r="S10" s="539"/>
      <c r="T10" s="539"/>
      <c r="U10" s="541">
        <f t="shared" si="0"/>
        <v>0</v>
      </c>
      <c r="V10" s="542">
        <f>+D10+Feb!V10</f>
        <v>0</v>
      </c>
      <c r="W10" s="542">
        <f>+E10+Feb!W10</f>
        <v>0</v>
      </c>
      <c r="X10" s="545">
        <f>+F10+Feb!X10</f>
        <v>0</v>
      </c>
      <c r="Y10" s="538"/>
      <c r="Z10" s="538"/>
      <c r="AA10" s="538"/>
      <c r="AB10" s="545">
        <f>+J10+Feb!AB10</f>
        <v>0</v>
      </c>
      <c r="AC10" s="538"/>
      <c r="AD10" s="538"/>
      <c r="AE10" s="545"/>
      <c r="AF10" s="545">
        <f>+N10+Feb!AF10</f>
        <v>0</v>
      </c>
      <c r="AG10" s="545">
        <f>+O10+Feb!AG10</f>
        <v>0</v>
      </c>
      <c r="AH10" s="545">
        <f>+P10+Feb!AH10</f>
        <v>0</v>
      </c>
      <c r="AI10" s="545">
        <f>+Q10+Feb!AI10</f>
        <v>0</v>
      </c>
      <c r="AJ10" s="545">
        <f>+R10+Feb!AJ10</f>
        <v>0</v>
      </c>
      <c r="AK10" s="545">
        <f>+S10+Feb!AK10</f>
        <v>0</v>
      </c>
      <c r="AL10" s="545">
        <f>+T10+Feb!AL10</f>
        <v>0</v>
      </c>
      <c r="AM10" s="545">
        <f t="shared" si="1"/>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+D11+Feb!V11</f>
        <v>0</v>
      </c>
      <c r="W11" s="542">
        <f>+E11+Feb!W11</f>
        <v>0</v>
      </c>
      <c r="X11" s="545">
        <f>+F11+Feb!X11</f>
        <v>0</v>
      </c>
      <c r="Y11" s="538"/>
      <c r="Z11" s="538"/>
      <c r="AA11" s="538"/>
      <c r="AB11" s="545">
        <f>+J11+Feb!AB11</f>
        <v>0</v>
      </c>
      <c r="AC11" s="538"/>
      <c r="AD11" s="538"/>
      <c r="AE11" s="545"/>
      <c r="AF11" s="545">
        <f>+N11+Feb!AF11</f>
        <v>0</v>
      </c>
      <c r="AG11" s="545">
        <f>+O11+Feb!AG11</f>
        <v>0</v>
      </c>
      <c r="AH11" s="545">
        <f>+P11+Feb!AH11</f>
        <v>0</v>
      </c>
      <c r="AI11" s="545">
        <f>+Q11+Feb!AI11</f>
        <v>0</v>
      </c>
      <c r="AJ11" s="545">
        <f>+R11+Feb!AJ11</f>
        <v>0</v>
      </c>
      <c r="AK11" s="545">
        <f>+S11+Feb!AK11</f>
        <v>0</v>
      </c>
      <c r="AL11" s="545">
        <f>+T11+Feb!AL11</f>
        <v>0</v>
      </c>
      <c r="AM11" s="545">
        <f t="shared" si="1"/>
        <v>0</v>
      </c>
    </row>
    <row r="12" spans="1:39" s="348" customFormat="1" ht="13.8">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+D12+Feb!V12</f>
        <v>0</v>
      </c>
      <c r="W12" s="542">
        <f>+E12+Feb!W12</f>
        <v>0</v>
      </c>
      <c r="X12" s="545">
        <f>+F12+Feb!X12</f>
        <v>0</v>
      </c>
      <c r="Y12" s="538"/>
      <c r="Z12" s="538"/>
      <c r="AA12" s="538"/>
      <c r="AB12" s="545">
        <f>+J12+Feb!AB12</f>
        <v>0</v>
      </c>
      <c r="AC12" s="538"/>
      <c r="AD12" s="538"/>
      <c r="AE12" s="545"/>
      <c r="AF12" s="545">
        <f>+N12+Feb!AF12</f>
        <v>0</v>
      </c>
      <c r="AG12" s="545">
        <f>+O12+Feb!AG12</f>
        <v>0</v>
      </c>
      <c r="AH12" s="545">
        <f>+P12+Feb!AH12</f>
        <v>0</v>
      </c>
      <c r="AI12" s="545">
        <f>+Q12+Feb!AI12</f>
        <v>0</v>
      </c>
      <c r="AJ12" s="545">
        <f>+R12+Feb!AJ12</f>
        <v>0</v>
      </c>
      <c r="AK12" s="545">
        <f>+S12+Feb!AK12</f>
        <v>0</v>
      </c>
      <c r="AL12" s="545">
        <f>+T12+Feb!AL12</f>
        <v>0</v>
      </c>
      <c r="AM12" s="545">
        <f t="shared" si="1"/>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+D13+Feb!V13</f>
        <v>0</v>
      </c>
      <c r="W13" s="561">
        <f>+E13+Feb!W13</f>
        <v>0</v>
      </c>
      <c r="X13" s="559">
        <f>+F13+Feb!X13</f>
        <v>0</v>
      </c>
      <c r="Y13" s="551"/>
      <c r="Z13" s="551"/>
      <c r="AA13" s="551"/>
      <c r="AB13" s="559">
        <f>+J13+Feb!AB13</f>
        <v>0</v>
      </c>
      <c r="AC13" s="551"/>
      <c r="AD13" s="551"/>
      <c r="AE13" s="559"/>
      <c r="AF13" s="559">
        <f>+N13+Feb!AF13</f>
        <v>0</v>
      </c>
      <c r="AG13" s="559">
        <f>+O13+Feb!AG13</f>
        <v>0</v>
      </c>
      <c r="AH13" s="559">
        <f>+P13+Feb!AH13</f>
        <v>0</v>
      </c>
      <c r="AI13" s="559">
        <f>+Q13+Feb!AI13</f>
        <v>0</v>
      </c>
      <c r="AJ13" s="559">
        <f>+R13+Feb!AJ13</f>
        <v>0</v>
      </c>
      <c r="AK13" s="559">
        <f>+S13+Feb!AK13</f>
        <v>0</v>
      </c>
      <c r="AL13" s="559">
        <f>+T13+Feb!AL13</f>
        <v>0</v>
      </c>
      <c r="AM13" s="559">
        <f t="shared" si="1"/>
        <v>0</v>
      </c>
    </row>
    <row r="14" spans="1:39" s="348" customFormat="1" ht="13.8">
      <c r="A14" s="396" t="s">
        <v>383</v>
      </c>
      <c r="B14" s="365"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+D14+Feb!V14</f>
        <v>0</v>
      </c>
      <c r="W14" s="542">
        <f>+E14+Feb!W14</f>
        <v>0</v>
      </c>
      <c r="X14" s="545">
        <f>+F14+Feb!X14</f>
        <v>0</v>
      </c>
      <c r="Y14" s="538"/>
      <c r="Z14" s="538"/>
      <c r="AA14" s="538"/>
      <c r="AB14" s="545">
        <f>+J14+Feb!AB14</f>
        <v>0</v>
      </c>
      <c r="AC14" s="538"/>
      <c r="AD14" s="538"/>
      <c r="AE14" s="545"/>
      <c r="AF14" s="545">
        <f>+N14+Feb!AF14</f>
        <v>0</v>
      </c>
      <c r="AG14" s="545">
        <f>+O14+Feb!AG14</f>
        <v>0</v>
      </c>
      <c r="AH14" s="545">
        <f>+P14+Feb!AH14</f>
        <v>0</v>
      </c>
      <c r="AI14" s="545">
        <f>+Q14+Feb!AI14</f>
        <v>0</v>
      </c>
      <c r="AJ14" s="545">
        <f>+R14+Feb!AJ14</f>
        <v>0</v>
      </c>
      <c r="AK14" s="545">
        <f>+S14+Feb!AK14</f>
        <v>0</v>
      </c>
      <c r="AL14" s="545">
        <f>+T14+Feb!AL14</f>
        <v>0</v>
      </c>
      <c r="AM14" s="545">
        <f t="shared" si="1"/>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+D15+Feb!V15</f>
        <v>0</v>
      </c>
      <c r="W15" s="542">
        <f>+E15+Feb!W15</f>
        <v>0</v>
      </c>
      <c r="X15" s="545">
        <f>+F15+Feb!X15</f>
        <v>0</v>
      </c>
      <c r="Y15" s="538"/>
      <c r="Z15" s="538"/>
      <c r="AA15" s="538"/>
      <c r="AB15" s="545">
        <f>+J15+Feb!AB15</f>
        <v>0</v>
      </c>
      <c r="AC15" s="538"/>
      <c r="AD15" s="538"/>
      <c r="AE15" s="545"/>
      <c r="AF15" s="545">
        <f>+N15+Feb!AF15</f>
        <v>0</v>
      </c>
      <c r="AG15" s="545">
        <f>+O15+Feb!AG15</f>
        <v>0</v>
      </c>
      <c r="AH15" s="545">
        <f>+P15+Feb!AH15</f>
        <v>0</v>
      </c>
      <c r="AI15" s="545">
        <f>+Q15+Feb!AI15</f>
        <v>0</v>
      </c>
      <c r="AJ15" s="545">
        <f>+R15+Feb!AJ15</f>
        <v>0</v>
      </c>
      <c r="AK15" s="545">
        <f>+S15+Feb!AK15</f>
        <v>0</v>
      </c>
      <c r="AL15" s="545">
        <f>+T15+Feb!AL15</f>
        <v>0</v>
      </c>
      <c r="AM15" s="545">
        <f t="shared" si="1"/>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42">
        <f>+D16+Feb!V16</f>
        <v>0</v>
      </c>
      <c r="W16" s="542">
        <f>+E16+Feb!W16</f>
        <v>0</v>
      </c>
      <c r="X16" s="545">
        <f>+F16+Feb!X16</f>
        <v>0</v>
      </c>
      <c r="Y16" s="568"/>
      <c r="Z16" s="568"/>
      <c r="AA16" s="568"/>
      <c r="AB16" s="545">
        <f>+J16+Feb!AB16</f>
        <v>0</v>
      </c>
      <c r="AC16" s="568"/>
      <c r="AD16" s="568"/>
      <c r="AE16" s="545"/>
      <c r="AF16" s="545">
        <f>+N16+Feb!AF16</f>
        <v>0</v>
      </c>
      <c r="AG16" s="545">
        <f>+O16+Feb!AG16</f>
        <v>0</v>
      </c>
      <c r="AH16" s="545">
        <f>+P16+Feb!AH16</f>
        <v>0</v>
      </c>
      <c r="AI16" s="545">
        <f>+Q16+Feb!AI16</f>
        <v>0</v>
      </c>
      <c r="AJ16" s="545">
        <f>+R16+Feb!AJ16</f>
        <v>0</v>
      </c>
      <c r="AK16" s="545">
        <f>+S16+Feb!AK16</f>
        <v>0</v>
      </c>
      <c r="AL16" s="545">
        <f>+T16+Feb!AL16</f>
        <v>0</v>
      </c>
      <c r="AM16" s="545">
        <f t="shared" si="1"/>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42">
        <f>+D17+Feb!V17</f>
        <v>0</v>
      </c>
      <c r="W17" s="542">
        <f>+E17+Feb!W17</f>
        <v>0</v>
      </c>
      <c r="X17" s="545">
        <f>+F17+Feb!X17</f>
        <v>0</v>
      </c>
      <c r="Y17" s="568"/>
      <c r="Z17" s="568"/>
      <c r="AA17" s="568"/>
      <c r="AB17" s="545">
        <f>+J17+Feb!AB17</f>
        <v>0</v>
      </c>
      <c r="AC17" s="568"/>
      <c r="AD17" s="568"/>
      <c r="AE17" s="545"/>
      <c r="AF17" s="545">
        <f>+N17+Feb!AF17</f>
        <v>0</v>
      </c>
      <c r="AG17" s="545">
        <f>+O17+Feb!AG17</f>
        <v>0</v>
      </c>
      <c r="AH17" s="545">
        <f>+P17+Feb!AH17</f>
        <v>0</v>
      </c>
      <c r="AI17" s="545">
        <f>+Q17+Feb!AI17</f>
        <v>0</v>
      </c>
      <c r="AJ17" s="545">
        <f>+R17+Feb!AJ17</f>
        <v>0</v>
      </c>
      <c r="AK17" s="545">
        <f>+S17+Feb!AK17</f>
        <v>0</v>
      </c>
      <c r="AL17" s="545">
        <f>+T17+Feb!AL17</f>
        <v>0</v>
      </c>
      <c r="AM17" s="545">
        <f t="shared" si="1"/>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42">
        <f>+D18+Feb!V18</f>
        <v>0</v>
      </c>
      <c r="W18" s="542">
        <f>+E18+Feb!W18</f>
        <v>0</v>
      </c>
      <c r="X18" s="545">
        <f>+F18+Feb!X18</f>
        <v>0</v>
      </c>
      <c r="Y18" s="568"/>
      <c r="Z18" s="568"/>
      <c r="AA18" s="568"/>
      <c r="AB18" s="545">
        <f>+J18+Feb!AB18</f>
        <v>0</v>
      </c>
      <c r="AC18" s="568"/>
      <c r="AD18" s="568"/>
      <c r="AE18" s="545"/>
      <c r="AF18" s="545">
        <f>+N18+Feb!AF18</f>
        <v>0</v>
      </c>
      <c r="AG18" s="545">
        <f>+O18+Feb!AG18</f>
        <v>0</v>
      </c>
      <c r="AH18" s="545">
        <f>+P18+Feb!AH18</f>
        <v>0</v>
      </c>
      <c r="AI18" s="545">
        <f>+Q18+Feb!AI18</f>
        <v>0</v>
      </c>
      <c r="AJ18" s="545">
        <f>+R18+Feb!AJ18</f>
        <v>0</v>
      </c>
      <c r="AK18" s="545">
        <f>+S18+Feb!AK18</f>
        <v>0</v>
      </c>
      <c r="AL18" s="545">
        <f>+T18+Feb!AL18</f>
        <v>0</v>
      </c>
      <c r="AM18" s="545">
        <f t="shared" si="1"/>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42">
        <f>+D19+Feb!V19</f>
        <v>0</v>
      </c>
      <c r="W19" s="542">
        <f>+E19+Feb!W19</f>
        <v>0</v>
      </c>
      <c r="X19" s="545">
        <f>+F19+Feb!X19</f>
        <v>0</v>
      </c>
      <c r="Y19" s="568"/>
      <c r="Z19" s="568"/>
      <c r="AA19" s="568"/>
      <c r="AB19" s="545">
        <f>+J19+Feb!AB19</f>
        <v>0</v>
      </c>
      <c r="AC19" s="568"/>
      <c r="AD19" s="568"/>
      <c r="AE19" s="545"/>
      <c r="AF19" s="545">
        <f>+N19+Feb!AF19</f>
        <v>0</v>
      </c>
      <c r="AG19" s="545">
        <f>+O19+Feb!AG19</f>
        <v>0</v>
      </c>
      <c r="AH19" s="545">
        <f>+P19+Feb!AH19</f>
        <v>0</v>
      </c>
      <c r="AI19" s="545">
        <f>+Q19+Feb!AI19</f>
        <v>0</v>
      </c>
      <c r="AJ19" s="545">
        <f>+R19+Feb!AJ19</f>
        <v>0</v>
      </c>
      <c r="AK19" s="545">
        <f>+S19+Feb!AK19</f>
        <v>0</v>
      </c>
      <c r="AL19" s="545">
        <f>+T19+Feb!AL19</f>
        <v>0</v>
      </c>
      <c r="AM19" s="545">
        <f t="shared" si="1"/>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42">
        <f>+D20+Feb!V20</f>
        <v>0</v>
      </c>
      <c r="W20" s="542">
        <f>+E20+Feb!W20</f>
        <v>0</v>
      </c>
      <c r="X20" s="545">
        <f>+F20+Feb!X20</f>
        <v>0</v>
      </c>
      <c r="Y20" s="568"/>
      <c r="Z20" s="568"/>
      <c r="AA20" s="568"/>
      <c r="AB20" s="545">
        <f>+J20+Feb!AB20</f>
        <v>0</v>
      </c>
      <c r="AC20" s="568"/>
      <c r="AD20" s="568"/>
      <c r="AE20" s="545"/>
      <c r="AF20" s="545">
        <f>+N20+Feb!AF20</f>
        <v>0</v>
      </c>
      <c r="AG20" s="545">
        <f>+O20+Feb!AG20</f>
        <v>0</v>
      </c>
      <c r="AH20" s="545">
        <f>+P20+Feb!AH20</f>
        <v>0</v>
      </c>
      <c r="AI20" s="545">
        <f>+Q20+Feb!AI20</f>
        <v>0</v>
      </c>
      <c r="AJ20" s="545">
        <f>+R20+Feb!AJ20</f>
        <v>0</v>
      </c>
      <c r="AK20" s="545">
        <f>+S20+Feb!AK20</f>
        <v>0</v>
      </c>
      <c r="AL20" s="545">
        <f>+T20+Feb!AL20</f>
        <v>0</v>
      </c>
      <c r="AM20" s="545">
        <f t="shared" si="1"/>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42">
        <f>+D21+Feb!V21</f>
        <v>0</v>
      </c>
      <c r="W21" s="542">
        <f>+E21+Feb!W21</f>
        <v>0</v>
      </c>
      <c r="X21" s="545">
        <f>+F21+Feb!X21</f>
        <v>0</v>
      </c>
      <c r="Y21" s="568"/>
      <c r="Z21" s="568"/>
      <c r="AA21" s="568"/>
      <c r="AB21" s="545">
        <f>+J21+Feb!AB21</f>
        <v>0</v>
      </c>
      <c r="AC21" s="568"/>
      <c r="AD21" s="568"/>
      <c r="AE21" s="545"/>
      <c r="AF21" s="545">
        <f>+N21+Feb!AF21</f>
        <v>0</v>
      </c>
      <c r="AG21" s="545">
        <f>+O21+Feb!AG21</f>
        <v>0</v>
      </c>
      <c r="AH21" s="545">
        <f>+P21+Feb!AH21</f>
        <v>0</v>
      </c>
      <c r="AI21" s="545">
        <f>+Q21+Feb!AI21</f>
        <v>0</v>
      </c>
      <c r="AJ21" s="545">
        <f>+R21+Feb!AJ21</f>
        <v>0</v>
      </c>
      <c r="AK21" s="545">
        <f>+S21+Feb!AK21</f>
        <v>0</v>
      </c>
      <c r="AL21" s="545">
        <f>+T21+Feb!AL21</f>
        <v>0</v>
      </c>
      <c r="AM21" s="545">
        <f t="shared" si="1"/>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42">
        <f>+D22+Feb!V22</f>
        <v>0</v>
      </c>
      <c r="W22" s="542">
        <f>+E22+Feb!W22</f>
        <v>0</v>
      </c>
      <c r="X22" s="545">
        <f>+F22+Feb!X22</f>
        <v>0</v>
      </c>
      <c r="Y22" s="568"/>
      <c r="Z22" s="568"/>
      <c r="AA22" s="568"/>
      <c r="AB22" s="545">
        <f>+J22+Feb!AB22</f>
        <v>0</v>
      </c>
      <c r="AC22" s="568"/>
      <c r="AD22" s="568"/>
      <c r="AE22" s="545"/>
      <c r="AF22" s="545">
        <f>+N22+Feb!AF22</f>
        <v>0</v>
      </c>
      <c r="AG22" s="545">
        <f>+O22+Feb!AG22</f>
        <v>0</v>
      </c>
      <c r="AH22" s="545">
        <f>+P22+Feb!AH22</f>
        <v>0</v>
      </c>
      <c r="AI22" s="545">
        <f>+Q22+Feb!AI22</f>
        <v>0</v>
      </c>
      <c r="AJ22" s="545">
        <f>+R22+Feb!AJ22</f>
        <v>0</v>
      </c>
      <c r="AK22" s="545">
        <f>+S22+Feb!AK22</f>
        <v>0</v>
      </c>
      <c r="AL22" s="545">
        <f>+T22+Feb!AL22</f>
        <v>0</v>
      </c>
      <c r="AM22" s="545">
        <f t="shared" si="1"/>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42">
        <f>+D23+Feb!V23</f>
        <v>0</v>
      </c>
      <c r="W23" s="542">
        <f>+E23+Feb!W23</f>
        <v>0</v>
      </c>
      <c r="X23" s="545">
        <f>+F23+Feb!X23</f>
        <v>0</v>
      </c>
      <c r="Y23" s="568"/>
      <c r="Z23" s="568"/>
      <c r="AA23" s="568"/>
      <c r="AB23" s="545">
        <f>+J23+Feb!AB23</f>
        <v>0</v>
      </c>
      <c r="AC23" s="568"/>
      <c r="AD23" s="568"/>
      <c r="AE23" s="545"/>
      <c r="AF23" s="545">
        <f>+N23+Feb!AF23</f>
        <v>0</v>
      </c>
      <c r="AG23" s="545">
        <f>+O23+Feb!AG23</f>
        <v>0</v>
      </c>
      <c r="AH23" s="545">
        <f>+P23+Feb!AH23</f>
        <v>0</v>
      </c>
      <c r="AI23" s="545">
        <f>+Q23+Feb!AI23</f>
        <v>0</v>
      </c>
      <c r="AJ23" s="545">
        <f>+R23+Feb!AJ23</f>
        <v>0</v>
      </c>
      <c r="AK23" s="545">
        <f>+S23+Feb!AK23</f>
        <v>0</v>
      </c>
      <c r="AL23" s="545">
        <f>+T23+Feb!AL23</f>
        <v>0</v>
      </c>
      <c r="AM23" s="545">
        <f t="shared" si="1"/>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42">
        <f>+D24+Feb!V24</f>
        <v>0</v>
      </c>
      <c r="W24" s="542">
        <f>+E24+Feb!W24</f>
        <v>0</v>
      </c>
      <c r="X24" s="545">
        <f>+F24+Feb!X24</f>
        <v>0</v>
      </c>
      <c r="Y24" s="568"/>
      <c r="Z24" s="568"/>
      <c r="AA24" s="568"/>
      <c r="AB24" s="545">
        <f>+J24+Feb!AB24</f>
        <v>0</v>
      </c>
      <c r="AC24" s="568"/>
      <c r="AD24" s="568"/>
      <c r="AE24" s="545"/>
      <c r="AF24" s="545">
        <f>+N24+Feb!AF24</f>
        <v>0</v>
      </c>
      <c r="AG24" s="545">
        <f>+O24+Feb!AG24</f>
        <v>0</v>
      </c>
      <c r="AH24" s="545">
        <f>+P24+Feb!AH24</f>
        <v>0</v>
      </c>
      <c r="AI24" s="545">
        <f>+Q24+Feb!AI24</f>
        <v>0</v>
      </c>
      <c r="AJ24" s="545">
        <f>+R24+Feb!AJ24</f>
        <v>0</v>
      </c>
      <c r="AK24" s="545">
        <f>+S24+Feb!AK24</f>
        <v>0</v>
      </c>
      <c r="AL24" s="545">
        <f>+T24+Feb!AL24</f>
        <v>0</v>
      </c>
      <c r="AM24" s="545">
        <f t="shared" si="1"/>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42">
        <f>+D25+Feb!V25</f>
        <v>0</v>
      </c>
      <c r="W25" s="542">
        <f>+E25+Feb!W25</f>
        <v>0</v>
      </c>
      <c r="X25" s="545">
        <f>+F25+Feb!X25</f>
        <v>0</v>
      </c>
      <c r="Y25" s="568"/>
      <c r="Z25" s="568"/>
      <c r="AA25" s="568"/>
      <c r="AB25" s="545">
        <f>+J25+Feb!AB25</f>
        <v>0</v>
      </c>
      <c r="AC25" s="568"/>
      <c r="AD25" s="568"/>
      <c r="AE25" s="545"/>
      <c r="AF25" s="545">
        <f>+N25+Feb!AF25</f>
        <v>0</v>
      </c>
      <c r="AG25" s="545">
        <f>+O25+Feb!AG25</f>
        <v>0</v>
      </c>
      <c r="AH25" s="545">
        <f>+P25+Feb!AH25</f>
        <v>0</v>
      </c>
      <c r="AI25" s="545">
        <f>+Q25+Feb!AI25</f>
        <v>0</v>
      </c>
      <c r="AJ25" s="545">
        <f>+R25+Feb!AJ25</f>
        <v>0</v>
      </c>
      <c r="AK25" s="545">
        <f>+S25+Feb!AK25</f>
        <v>0</v>
      </c>
      <c r="AL25" s="545">
        <f>+T25+Feb!AL25</f>
        <v>0</v>
      </c>
      <c r="AM25" s="545">
        <f t="shared" si="1"/>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42">
        <f>+D26+Feb!V26</f>
        <v>0</v>
      </c>
      <c r="W26" s="542">
        <f>+E26+Feb!W26</f>
        <v>0</v>
      </c>
      <c r="X26" s="545">
        <f>+F26+Feb!X26</f>
        <v>0</v>
      </c>
      <c r="Y26" s="568"/>
      <c r="Z26" s="568"/>
      <c r="AA26" s="568"/>
      <c r="AB26" s="545">
        <f>+J26+Feb!AB26</f>
        <v>0</v>
      </c>
      <c r="AC26" s="568"/>
      <c r="AD26" s="568"/>
      <c r="AE26" s="545"/>
      <c r="AF26" s="545">
        <f>+N26+Feb!AF26</f>
        <v>0</v>
      </c>
      <c r="AG26" s="545">
        <f>+O26+Feb!AG26</f>
        <v>0</v>
      </c>
      <c r="AH26" s="545">
        <f>+P26+Feb!AH26</f>
        <v>0</v>
      </c>
      <c r="AI26" s="545">
        <f>+Q26+Feb!AI26</f>
        <v>0</v>
      </c>
      <c r="AJ26" s="545">
        <f>+R26+Feb!AJ26</f>
        <v>0</v>
      </c>
      <c r="AK26" s="545">
        <f>+S26+Feb!AK26</f>
        <v>0</v>
      </c>
      <c r="AL26" s="545">
        <f>+T26+Feb!AL26</f>
        <v>0</v>
      </c>
      <c r="AM26" s="545">
        <f t="shared" si="1"/>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42">
        <f>+D27+Feb!V27</f>
        <v>0</v>
      </c>
      <c r="W27" s="542">
        <f>+E27+Feb!W27</f>
        <v>0</v>
      </c>
      <c r="X27" s="545">
        <f>+F27+Feb!X27</f>
        <v>0</v>
      </c>
      <c r="Y27" s="568"/>
      <c r="Z27" s="568"/>
      <c r="AA27" s="568"/>
      <c r="AB27" s="545">
        <f>+J27+Feb!AB27</f>
        <v>0</v>
      </c>
      <c r="AC27" s="568"/>
      <c r="AD27" s="568"/>
      <c r="AE27" s="545"/>
      <c r="AF27" s="545">
        <f>+N27+Feb!AF27</f>
        <v>0</v>
      </c>
      <c r="AG27" s="545">
        <f>+O27+Feb!AG27</f>
        <v>0</v>
      </c>
      <c r="AH27" s="545">
        <f>+P27+Feb!AH27</f>
        <v>0</v>
      </c>
      <c r="AI27" s="545">
        <f>+Q27+Feb!AI27</f>
        <v>0</v>
      </c>
      <c r="AJ27" s="545">
        <f>+R27+Feb!AJ27</f>
        <v>0</v>
      </c>
      <c r="AK27" s="545">
        <f>+S27+Feb!AK27</f>
        <v>0</v>
      </c>
      <c r="AL27" s="545">
        <f>+T27+Feb!AL27</f>
        <v>0</v>
      </c>
      <c r="AM27" s="545">
        <f t="shared" si="1"/>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42">
        <f>+D28+Feb!V28</f>
        <v>0</v>
      </c>
      <c r="W28" s="542">
        <f>+E28+Feb!W28</f>
        <v>0</v>
      </c>
      <c r="X28" s="545">
        <f>+F28+Feb!X28</f>
        <v>0</v>
      </c>
      <c r="Y28" s="568"/>
      <c r="Z28" s="568"/>
      <c r="AA28" s="568"/>
      <c r="AB28" s="545">
        <f>+J28+Feb!AB28</f>
        <v>0</v>
      </c>
      <c r="AC28" s="568"/>
      <c r="AD28" s="568"/>
      <c r="AE28" s="545"/>
      <c r="AF28" s="545">
        <f>+N28+Feb!AF28</f>
        <v>0</v>
      </c>
      <c r="AG28" s="545">
        <f>+O28+Feb!AG28</f>
        <v>0</v>
      </c>
      <c r="AH28" s="545">
        <f>+P28+Feb!AH28</f>
        <v>0</v>
      </c>
      <c r="AI28" s="545">
        <f>+Q28+Feb!AI28</f>
        <v>0</v>
      </c>
      <c r="AJ28" s="545">
        <f>+R28+Feb!AJ28</f>
        <v>0</v>
      </c>
      <c r="AK28" s="545">
        <f>+S28+Feb!AK28</f>
        <v>0</v>
      </c>
      <c r="AL28" s="545">
        <f>+T28+Feb!AL28</f>
        <v>0</v>
      </c>
      <c r="AM28" s="545">
        <f t="shared" si="1"/>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42">
        <f>+D29+Feb!V29</f>
        <v>0</v>
      </c>
      <c r="W29" s="542">
        <f>+E29+Feb!W29</f>
        <v>0</v>
      </c>
      <c r="X29" s="545">
        <f>+F29+Feb!X29</f>
        <v>0</v>
      </c>
      <c r="Y29" s="568"/>
      <c r="Z29" s="568"/>
      <c r="AA29" s="568"/>
      <c r="AB29" s="545">
        <f>+J29+Feb!AB29</f>
        <v>0</v>
      </c>
      <c r="AC29" s="568"/>
      <c r="AD29" s="568"/>
      <c r="AE29" s="545"/>
      <c r="AF29" s="545">
        <f>+N29+Feb!AF29</f>
        <v>0</v>
      </c>
      <c r="AG29" s="545">
        <f>+O29+Feb!AG29</f>
        <v>0</v>
      </c>
      <c r="AH29" s="545">
        <f>+P29+Feb!AH29</f>
        <v>0</v>
      </c>
      <c r="AI29" s="545">
        <f>+Q29+Feb!AI29</f>
        <v>0</v>
      </c>
      <c r="AJ29" s="545">
        <f>+R29+Feb!AJ29</f>
        <v>0</v>
      </c>
      <c r="AK29" s="545">
        <f>+S29+Feb!AK29</f>
        <v>0</v>
      </c>
      <c r="AL29" s="545">
        <f>+T29+Feb!AL29</f>
        <v>0</v>
      </c>
      <c r="AM29" s="545">
        <f t="shared" si="1"/>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42">
        <f>+D30+Feb!V30</f>
        <v>0</v>
      </c>
      <c r="W30" s="542">
        <f>+E30+Feb!W30</f>
        <v>0</v>
      </c>
      <c r="X30" s="545">
        <f>+F30+Feb!X30</f>
        <v>0</v>
      </c>
      <c r="Y30" s="568"/>
      <c r="Z30" s="568"/>
      <c r="AA30" s="568"/>
      <c r="AB30" s="545">
        <f>+J30+Feb!AB30</f>
        <v>0</v>
      </c>
      <c r="AC30" s="568"/>
      <c r="AD30" s="568"/>
      <c r="AE30" s="545"/>
      <c r="AF30" s="545">
        <f>+N30+Feb!AF30</f>
        <v>0</v>
      </c>
      <c r="AG30" s="545">
        <f>+O30+Feb!AG30</f>
        <v>0</v>
      </c>
      <c r="AH30" s="545">
        <f>+P30+Feb!AH30</f>
        <v>0</v>
      </c>
      <c r="AI30" s="545">
        <f>+Q30+Feb!AI30</f>
        <v>0</v>
      </c>
      <c r="AJ30" s="545">
        <f>+R30+Feb!AJ30</f>
        <v>0</v>
      </c>
      <c r="AK30" s="545">
        <f>+S30+Feb!AK30</f>
        <v>0</v>
      </c>
      <c r="AL30" s="545">
        <f>+T30+Feb!AL30</f>
        <v>0</v>
      </c>
      <c r="AM30" s="545">
        <f t="shared" si="1"/>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42">
        <f>+D31+Feb!V31</f>
        <v>0</v>
      </c>
      <c r="W31" s="542">
        <f>+E31+Feb!W31</f>
        <v>0</v>
      </c>
      <c r="X31" s="545">
        <f>+F31+Feb!X31</f>
        <v>0</v>
      </c>
      <c r="Y31" s="568"/>
      <c r="Z31" s="568"/>
      <c r="AA31" s="568"/>
      <c r="AB31" s="545">
        <f>+J31+Feb!AB31</f>
        <v>0</v>
      </c>
      <c r="AC31" s="568"/>
      <c r="AD31" s="568"/>
      <c r="AE31" s="545"/>
      <c r="AF31" s="545">
        <f>+N31+Feb!AF31</f>
        <v>0</v>
      </c>
      <c r="AG31" s="545">
        <f>+O31+Feb!AG31</f>
        <v>0</v>
      </c>
      <c r="AH31" s="545">
        <f>+P31+Feb!AH31</f>
        <v>0</v>
      </c>
      <c r="AI31" s="545">
        <f>+Q31+Feb!AI31</f>
        <v>0</v>
      </c>
      <c r="AJ31" s="545">
        <f>+R31+Feb!AJ31</f>
        <v>0</v>
      </c>
      <c r="AK31" s="545">
        <f>+S31+Feb!AK31</f>
        <v>0</v>
      </c>
      <c r="AL31" s="545">
        <f>+T31+Feb!AL31</f>
        <v>0</v>
      </c>
      <c r="AM31" s="545">
        <f t="shared" si="1"/>
        <v>0</v>
      </c>
    </row>
    <row r="32" spans="1:39" ht="15" thickBot="1">
      <c r="B32" s="376" t="s">
        <v>406</v>
      </c>
      <c r="C32" s="376"/>
      <c r="D32" s="546">
        <f t="shared" ref="D32:T32" si="2">SUM(D9:D31)</f>
        <v>0</v>
      </c>
      <c r="E32" s="546">
        <f t="shared" si="2"/>
        <v>0</v>
      </c>
      <c r="F32" s="549">
        <f t="shared" si="2"/>
        <v>0</v>
      </c>
      <c r="G32" s="547"/>
      <c r="H32" s="547"/>
      <c r="I32" s="547"/>
      <c r="J32" s="549">
        <f t="shared" si="2"/>
        <v>0</v>
      </c>
      <c r="K32" s="547"/>
      <c r="L32" s="547"/>
      <c r="M32" s="549">
        <f t="shared" si="2"/>
        <v>0</v>
      </c>
      <c r="N32" s="549">
        <f t="shared" si="2"/>
        <v>0</v>
      </c>
      <c r="O32" s="549">
        <f t="shared" si="2"/>
        <v>0</v>
      </c>
      <c r="P32" s="549">
        <f t="shared" si="2"/>
        <v>0</v>
      </c>
      <c r="Q32" s="549">
        <f t="shared" si="2"/>
        <v>0</v>
      </c>
      <c r="R32" s="549">
        <f t="shared" si="2"/>
        <v>0</v>
      </c>
      <c r="S32" s="549">
        <f t="shared" si="2"/>
        <v>0</v>
      </c>
      <c r="T32" s="549">
        <f t="shared" si="2"/>
        <v>0</v>
      </c>
      <c r="U32" s="550">
        <f>SUM(U8:U31)</f>
        <v>0</v>
      </c>
      <c r="V32" s="546">
        <f t="shared" ref="V32:AM32" si="3">SUM(V9:V31)</f>
        <v>0</v>
      </c>
      <c r="W32" s="546">
        <f t="shared" si="3"/>
        <v>0</v>
      </c>
      <c r="X32" s="549">
        <f t="shared" si="3"/>
        <v>0</v>
      </c>
      <c r="Y32" s="547"/>
      <c r="Z32" s="547"/>
      <c r="AA32" s="547"/>
      <c r="AB32" s="549">
        <f t="shared" si="3"/>
        <v>0</v>
      </c>
      <c r="AC32" s="547"/>
      <c r="AD32" s="547"/>
      <c r="AE32" s="549"/>
      <c r="AF32" s="549">
        <f t="shared" si="3"/>
        <v>0</v>
      </c>
      <c r="AG32" s="549">
        <f t="shared" si="3"/>
        <v>0</v>
      </c>
      <c r="AH32" s="549">
        <f t="shared" si="3"/>
        <v>0</v>
      </c>
      <c r="AI32" s="549">
        <f t="shared" si="3"/>
        <v>0</v>
      </c>
      <c r="AJ32" s="549">
        <f t="shared" si="3"/>
        <v>0</v>
      </c>
      <c r="AK32" s="549">
        <f t="shared" si="3"/>
        <v>0</v>
      </c>
      <c r="AL32" s="549">
        <f t="shared" si="3"/>
        <v>0</v>
      </c>
      <c r="AM32" s="549">
        <f t="shared" si="3"/>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350" t="str">
        <f t="shared" ref="E36:AM36" si="4">E7</f>
        <v>Units of Service</v>
      </c>
      <c r="F36" s="400" t="str">
        <f t="shared" si="4"/>
        <v>OAA Title III B</v>
      </c>
      <c r="G36" s="404" t="str">
        <f t="shared" si="4"/>
        <v>OAA Title III C1</v>
      </c>
      <c r="H36" s="400" t="str">
        <f t="shared" si="4"/>
        <v>OAA Title III C2</v>
      </c>
      <c r="I36" s="400" t="str">
        <f t="shared" si="4"/>
        <v>OAA Title III E</v>
      </c>
      <c r="J36" s="400" t="str">
        <f t="shared" si="4"/>
        <v>OAA ARPA Title III B</v>
      </c>
      <c r="K36" s="404" t="str">
        <f t="shared" si="4"/>
        <v>OAA ARPA Title III C1</v>
      </c>
      <c r="L36" s="576" t="str">
        <f t="shared" si="4"/>
        <v>OAA APRA Title III C2</v>
      </c>
      <c r="M36" s="350" t="str">
        <f t="shared" si="4"/>
        <v>Tax Levy</v>
      </c>
      <c r="N36" s="350" t="str">
        <f t="shared" si="4"/>
        <v>Basic County Allocation (BCA)</v>
      </c>
      <c r="O36" s="350" t="str">
        <f t="shared" si="4"/>
        <v>85.21 FUNDS</v>
      </c>
      <c r="P36" s="350" t="str">
        <f t="shared" si="4"/>
        <v>AFCSP</v>
      </c>
      <c r="Q36" s="350" t="str">
        <f t="shared" si="4"/>
        <v>Non Federal Match - Cash</v>
      </c>
      <c r="R36" s="350" t="str">
        <f t="shared" si="4"/>
        <v>Non Federal Match - In-kind</v>
      </c>
      <c r="S36" s="350" t="str">
        <f t="shared" si="4"/>
        <v>Other (local, State, Fed)</v>
      </c>
      <c r="T36" s="350" t="str">
        <f t="shared" si="4"/>
        <v>Program Income</v>
      </c>
      <c r="U36" s="350" t="str">
        <f t="shared" si="4"/>
        <v>Total Expenditures</v>
      </c>
      <c r="V36" s="350" t="str">
        <f t="shared" si="4"/>
        <v>Individuals Served</v>
      </c>
      <c r="W36" s="350" t="str">
        <f t="shared" si="4"/>
        <v>Units of Service</v>
      </c>
      <c r="X36" s="400" t="str">
        <f t="shared" si="4"/>
        <v>OAA Title III B</v>
      </c>
      <c r="Y36" s="404" t="str">
        <f t="shared" si="4"/>
        <v>OAA Title III C1</v>
      </c>
      <c r="Z36" s="405" t="str">
        <f t="shared" si="4"/>
        <v>OAA Title III C2</v>
      </c>
      <c r="AA36" s="400" t="str">
        <f t="shared" si="4"/>
        <v>OAA Title III E</v>
      </c>
      <c r="AB36" s="400" t="str">
        <f t="shared" si="4"/>
        <v>OAA ARPA Title III B</v>
      </c>
      <c r="AC36" s="404" t="str">
        <f t="shared" si="4"/>
        <v>OAA ARPA Title III C1</v>
      </c>
      <c r="AD36" s="405" t="str">
        <f t="shared" si="4"/>
        <v>OAA APRA Title III C2</v>
      </c>
      <c r="AE36" s="350" t="str">
        <f t="shared" si="4"/>
        <v>Tax Levy</v>
      </c>
      <c r="AF36" s="350" t="str">
        <f t="shared" si="4"/>
        <v>Basic County Allocation (BCA)</v>
      </c>
      <c r="AG36" s="350" t="str">
        <f t="shared" si="4"/>
        <v>85.21 Funds</v>
      </c>
      <c r="AH36" s="350" t="str">
        <f t="shared" si="4"/>
        <v>AFCSP</v>
      </c>
      <c r="AI36" s="350" t="str">
        <f t="shared" si="4"/>
        <v>Non Federal Match - Cash</v>
      </c>
      <c r="AJ36" s="350" t="str">
        <f t="shared" si="4"/>
        <v>Non Federal Match - In-kind</v>
      </c>
      <c r="AK36" s="350" t="str">
        <f t="shared" si="4"/>
        <v>Other (local, State, Fed)</v>
      </c>
      <c r="AL36" s="350" t="str">
        <f t="shared" si="4"/>
        <v>Program Income</v>
      </c>
      <c r="AM36" s="350" t="str">
        <f t="shared" si="4"/>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389" t="s">
        <v>371</v>
      </c>
      <c r="C38" s="390" t="s">
        <v>372</v>
      </c>
      <c r="D38" s="536"/>
      <c r="E38" s="537"/>
      <c r="F38" s="538"/>
      <c r="G38" s="539"/>
      <c r="H38" s="538"/>
      <c r="I38" s="538"/>
      <c r="J38" s="538"/>
      <c r="K38" s="540"/>
      <c r="L38" s="538"/>
      <c r="M38" s="539"/>
      <c r="N38" s="539"/>
      <c r="O38" s="539"/>
      <c r="P38" s="539"/>
      <c r="Q38" s="539"/>
      <c r="R38" s="539"/>
      <c r="S38" s="539"/>
      <c r="T38" s="539"/>
      <c r="U38" s="541">
        <f>SUM(F38:T38)</f>
        <v>0</v>
      </c>
      <c r="V38" s="542">
        <f>+D38+Feb!V38</f>
        <v>0</v>
      </c>
      <c r="W38" s="542">
        <f>+E38+Feb!W38</f>
        <v>0</v>
      </c>
      <c r="X38" s="538"/>
      <c r="Y38" s="544">
        <f>+G38+Feb!Y38</f>
        <v>0</v>
      </c>
      <c r="Z38" s="544">
        <f>+H38+Feb!Z38</f>
        <v>0</v>
      </c>
      <c r="AA38" s="538"/>
      <c r="AB38" s="538"/>
      <c r="AC38" s="538">
        <f>+K38+Feb!AC38</f>
        <v>0</v>
      </c>
      <c r="AD38" s="538">
        <f>+L38+Feb!AD38</f>
        <v>0</v>
      </c>
      <c r="AE38" s="544"/>
      <c r="AF38" s="544">
        <f>+N38+Feb!AF38</f>
        <v>0</v>
      </c>
      <c r="AG38" s="544">
        <f>+O38+Feb!AG38</f>
        <v>0</v>
      </c>
      <c r="AH38" s="544">
        <f>+P38+Feb!AH38</f>
        <v>0</v>
      </c>
      <c r="AI38" s="544">
        <f>+Q38+Feb!AI38</f>
        <v>0</v>
      </c>
      <c r="AJ38" s="544">
        <f>+R38+Feb!AJ38</f>
        <v>0</v>
      </c>
      <c r="AK38" s="544">
        <f>+S38+Feb!AK38</f>
        <v>0</v>
      </c>
      <c r="AL38" s="544">
        <f>+T38+Feb!AL38</f>
        <v>0</v>
      </c>
      <c r="AM38" s="545">
        <f>SUM(X38:AL38)</f>
        <v>0</v>
      </c>
    </row>
    <row r="39" spans="1:39">
      <c r="A39" s="348" t="s">
        <v>374</v>
      </c>
      <c r="B39" s="387" t="s">
        <v>375</v>
      </c>
      <c r="C39" s="388" t="s">
        <v>372</v>
      </c>
      <c r="D39" s="536"/>
      <c r="E39" s="537"/>
      <c r="F39" s="538"/>
      <c r="G39" s="539"/>
      <c r="H39" s="538"/>
      <c r="I39" s="538"/>
      <c r="J39" s="538"/>
      <c r="K39" s="540"/>
      <c r="L39" s="538"/>
      <c r="M39" s="540"/>
      <c r="N39" s="540"/>
      <c r="O39" s="539"/>
      <c r="P39" s="539"/>
      <c r="Q39" s="539"/>
      <c r="R39" s="539"/>
      <c r="S39" s="539"/>
      <c r="T39" s="539"/>
      <c r="U39" s="541">
        <f>SUM(F39:T39)</f>
        <v>0</v>
      </c>
      <c r="V39" s="542">
        <f>+D39+Feb!V39</f>
        <v>0</v>
      </c>
      <c r="W39" s="542">
        <f>+E39+Feb!W39</f>
        <v>0</v>
      </c>
      <c r="X39" s="538"/>
      <c r="Y39" s="544">
        <f>+G39+Feb!Y39</f>
        <v>0</v>
      </c>
      <c r="Z39" s="544">
        <f>+H39+Feb!Z39</f>
        <v>0</v>
      </c>
      <c r="AA39" s="538"/>
      <c r="AB39" s="538"/>
      <c r="AC39" s="538">
        <f>+K39+Feb!AC39</f>
        <v>0</v>
      </c>
      <c r="AD39" s="538">
        <f>+L39+Feb!AD39</f>
        <v>0</v>
      </c>
      <c r="AE39" s="544"/>
      <c r="AF39" s="544">
        <f>+N39+Feb!AF39</f>
        <v>0</v>
      </c>
      <c r="AG39" s="544">
        <f>+O39+Feb!AG39</f>
        <v>0</v>
      </c>
      <c r="AH39" s="544">
        <f>+P39+Feb!AH39</f>
        <v>0</v>
      </c>
      <c r="AI39" s="544">
        <f>+Q39+Feb!AI39</f>
        <v>0</v>
      </c>
      <c r="AJ39" s="544">
        <f>+R39+Feb!AJ39</f>
        <v>0</v>
      </c>
      <c r="AK39" s="544">
        <f>+S39+Feb!AK39</f>
        <v>0</v>
      </c>
      <c r="AL39" s="544">
        <f>+T39+Feb!AL39</f>
        <v>0</v>
      </c>
      <c r="AM39" s="545">
        <f>SUM(X39:AL39)</f>
        <v>0</v>
      </c>
    </row>
    <row r="40" spans="1:39" s="348" customFormat="1" thickBot="1">
      <c r="A40" s="348" t="s">
        <v>380</v>
      </c>
      <c r="B40" s="391" t="s">
        <v>381</v>
      </c>
      <c r="C40" s="392" t="s">
        <v>382</v>
      </c>
      <c r="D40" s="536"/>
      <c r="E40" s="537"/>
      <c r="F40" s="538"/>
      <c r="G40" s="539"/>
      <c r="H40" s="538"/>
      <c r="I40" s="538"/>
      <c r="J40" s="538"/>
      <c r="K40" s="540"/>
      <c r="L40" s="538"/>
      <c r="M40" s="540"/>
      <c r="N40" s="540"/>
      <c r="O40" s="539"/>
      <c r="P40" s="539"/>
      <c r="Q40" s="539"/>
      <c r="R40" s="539"/>
      <c r="S40" s="539"/>
      <c r="T40" s="539"/>
      <c r="U40" s="541">
        <f>SUM(F40:T40)</f>
        <v>0</v>
      </c>
      <c r="V40" s="542">
        <f>+D40+Feb!V40</f>
        <v>0</v>
      </c>
      <c r="W40" s="542">
        <f>+E40+Feb!W40</f>
        <v>0</v>
      </c>
      <c r="X40" s="538"/>
      <c r="Y40" s="544">
        <f>+G40+Feb!Y40</f>
        <v>0</v>
      </c>
      <c r="Z40" s="544">
        <f>+H40+Feb!Z40</f>
        <v>0</v>
      </c>
      <c r="AA40" s="538"/>
      <c r="AB40" s="538"/>
      <c r="AC40" s="538">
        <f>+K40+Feb!AC40</f>
        <v>0</v>
      </c>
      <c r="AD40" s="538">
        <f>+L40+Feb!AD40</f>
        <v>0</v>
      </c>
      <c r="AE40" s="544"/>
      <c r="AF40" s="544">
        <f>+N40+Feb!AF40</f>
        <v>0</v>
      </c>
      <c r="AG40" s="544">
        <f>+O40+Feb!AG40</f>
        <v>0</v>
      </c>
      <c r="AH40" s="544">
        <f>+P40+Feb!AH40</f>
        <v>0</v>
      </c>
      <c r="AI40" s="544">
        <f>+Q40+Feb!AI40</f>
        <v>0</v>
      </c>
      <c r="AJ40" s="544">
        <f>+R40+Feb!AJ40</f>
        <v>0</v>
      </c>
      <c r="AK40" s="544">
        <f>+S40+Feb!AK40</f>
        <v>0</v>
      </c>
      <c r="AL40" s="544">
        <f>+T40+Feb!AL40</f>
        <v>0</v>
      </c>
      <c r="AM40" s="545">
        <f>SUM(X40:AL40)</f>
        <v>0</v>
      </c>
    </row>
    <row r="41" spans="1:39" ht="15" thickBot="1">
      <c r="A41" s="348"/>
      <c r="B41" s="376" t="s">
        <v>406</v>
      </c>
      <c r="C41" s="376"/>
      <c r="D41" s="546">
        <f>SUM(D38:D40)</f>
        <v>0</v>
      </c>
      <c r="E41" s="546">
        <f t="shared" ref="E41:AM41" si="5">SUM(E38:E40)</f>
        <v>0</v>
      </c>
      <c r="F41" s="547"/>
      <c r="G41" s="548">
        <f t="shared" si="5"/>
        <v>0</v>
      </c>
      <c r="H41" s="547">
        <f t="shared" si="5"/>
        <v>0</v>
      </c>
      <c r="I41" s="547"/>
      <c r="J41" s="547"/>
      <c r="K41" s="549">
        <f t="shared" si="5"/>
        <v>0</v>
      </c>
      <c r="L41" s="547">
        <f t="shared" si="5"/>
        <v>0</v>
      </c>
      <c r="M41" s="549">
        <f t="shared" si="5"/>
        <v>0</v>
      </c>
      <c r="N41" s="549">
        <f t="shared" si="5"/>
        <v>0</v>
      </c>
      <c r="O41" s="549">
        <f t="shared" si="5"/>
        <v>0</v>
      </c>
      <c r="P41" s="549">
        <f t="shared" si="5"/>
        <v>0</v>
      </c>
      <c r="Q41" s="549">
        <f t="shared" si="5"/>
        <v>0</v>
      </c>
      <c r="R41" s="549">
        <f t="shared" si="5"/>
        <v>0</v>
      </c>
      <c r="S41" s="549">
        <f t="shared" si="5"/>
        <v>0</v>
      </c>
      <c r="T41" s="549">
        <f t="shared" si="5"/>
        <v>0</v>
      </c>
      <c r="U41" s="550">
        <f t="shared" si="5"/>
        <v>0</v>
      </c>
      <c r="V41" s="546">
        <f t="shared" si="5"/>
        <v>0</v>
      </c>
      <c r="W41" s="546">
        <f t="shared" si="5"/>
        <v>0</v>
      </c>
      <c r="X41" s="547"/>
      <c r="Y41" s="549">
        <f t="shared" si="5"/>
        <v>0</v>
      </c>
      <c r="Z41" s="549">
        <f t="shared" si="5"/>
        <v>0</v>
      </c>
      <c r="AA41" s="547"/>
      <c r="AB41" s="547"/>
      <c r="AC41" s="547">
        <f t="shared" si="5"/>
        <v>0</v>
      </c>
      <c r="AD41" s="547">
        <f t="shared" si="5"/>
        <v>0</v>
      </c>
      <c r="AE41" s="549"/>
      <c r="AF41" s="549">
        <f t="shared" si="5"/>
        <v>0</v>
      </c>
      <c r="AG41" s="549">
        <f t="shared" si="5"/>
        <v>0</v>
      </c>
      <c r="AH41" s="549">
        <f t="shared" si="5"/>
        <v>0</v>
      </c>
      <c r="AI41" s="549">
        <f t="shared" si="5"/>
        <v>0</v>
      </c>
      <c r="AJ41" s="549">
        <f t="shared" si="5"/>
        <v>0</v>
      </c>
      <c r="AK41" s="549">
        <f t="shared" si="5"/>
        <v>0</v>
      </c>
      <c r="AL41" s="549">
        <f t="shared" si="5"/>
        <v>0</v>
      </c>
      <c r="AM41" s="549">
        <f t="shared" si="5"/>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350" t="str">
        <f t="shared" ref="E45:AM45" si="6">E7</f>
        <v>Units of Service</v>
      </c>
      <c r="F45" s="402" t="str">
        <f t="shared" si="6"/>
        <v>OAA Title III B</v>
      </c>
      <c r="G45" s="402" t="str">
        <f t="shared" si="6"/>
        <v>OAA Title III C1</v>
      </c>
      <c r="H45" s="402" t="str">
        <f t="shared" si="6"/>
        <v>OAA Title III C2</v>
      </c>
      <c r="I45" s="349" t="str">
        <f t="shared" si="6"/>
        <v>OAA Title III E</v>
      </c>
      <c r="J45" s="402" t="str">
        <f t="shared" si="6"/>
        <v>OAA ARPA Title III B</v>
      </c>
      <c r="K45" s="402" t="str">
        <f t="shared" si="6"/>
        <v>OAA ARPA Title III C1</v>
      </c>
      <c r="L45" s="577" t="str">
        <f t="shared" si="6"/>
        <v>OAA APRA Title III C2</v>
      </c>
      <c r="M45" s="349" t="str">
        <f t="shared" si="6"/>
        <v>Tax Levy</v>
      </c>
      <c r="N45" s="349" t="str">
        <f t="shared" si="6"/>
        <v>Basic County Allocation (BCA)</v>
      </c>
      <c r="O45" s="447" t="str">
        <f t="shared" si="6"/>
        <v>85.21 FUNDS</v>
      </c>
      <c r="P45" s="349" t="str">
        <f t="shared" si="6"/>
        <v>AFCSP</v>
      </c>
      <c r="Q45" s="349" t="str">
        <f t="shared" si="6"/>
        <v>Non Federal Match - Cash</v>
      </c>
      <c r="R45" s="349" t="str">
        <f t="shared" si="6"/>
        <v>Non Federal Match - In-kind</v>
      </c>
      <c r="S45" s="349" t="str">
        <f t="shared" si="6"/>
        <v>Other (local, State, Fed)</v>
      </c>
      <c r="T45" s="349" t="str">
        <f t="shared" si="6"/>
        <v>Program Income</v>
      </c>
      <c r="U45" s="349" t="str">
        <f t="shared" si="6"/>
        <v>Total Expenditures</v>
      </c>
      <c r="V45" s="349" t="str">
        <f t="shared" si="6"/>
        <v>Individuals Served</v>
      </c>
      <c r="W45" s="349" t="str">
        <f t="shared" si="6"/>
        <v>Units of Service</v>
      </c>
      <c r="X45" s="402" t="str">
        <f t="shared" si="6"/>
        <v>OAA Title III B</v>
      </c>
      <c r="Y45" s="402" t="str">
        <f t="shared" si="6"/>
        <v>OAA Title III C1</v>
      </c>
      <c r="Z45" s="402" t="str">
        <f t="shared" si="6"/>
        <v>OAA Title III C2</v>
      </c>
      <c r="AA45" s="349" t="str">
        <f t="shared" si="6"/>
        <v>OAA Title III E</v>
      </c>
      <c r="AB45" s="402" t="str">
        <f t="shared" si="6"/>
        <v>OAA ARPA Title III B</v>
      </c>
      <c r="AC45" s="402" t="str">
        <f t="shared" si="6"/>
        <v>OAA ARPA Title III C1</v>
      </c>
      <c r="AD45" s="402" t="str">
        <f t="shared" si="6"/>
        <v>OAA APRA Title III C2</v>
      </c>
      <c r="AE45" s="349" t="str">
        <f t="shared" si="6"/>
        <v>Tax Levy</v>
      </c>
      <c r="AF45" s="349" t="str">
        <f t="shared" si="6"/>
        <v>Basic County Allocation (BCA)</v>
      </c>
      <c r="AG45" s="349" t="str">
        <f t="shared" si="6"/>
        <v>85.21 Funds</v>
      </c>
      <c r="AH45" s="349" t="str">
        <f t="shared" si="6"/>
        <v>AFCSP</v>
      </c>
      <c r="AI45" s="349" t="str">
        <f t="shared" si="6"/>
        <v>Non Federal Match - Cash</v>
      </c>
      <c r="AJ45" s="349" t="str">
        <f t="shared" si="6"/>
        <v>Non Federal Match - In-kind</v>
      </c>
      <c r="AK45" s="349" t="str">
        <f t="shared" si="6"/>
        <v>Other (local, State, Fed)</v>
      </c>
      <c r="AL45" s="349" t="str">
        <f t="shared" si="6"/>
        <v>Program Income</v>
      </c>
      <c r="AM45" s="356" t="str">
        <f t="shared" si="6"/>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+D47+Feb!V47</f>
        <v>0</v>
      </c>
      <c r="W47" s="542">
        <f>+E47+Feb!W47</f>
        <v>0</v>
      </c>
      <c r="X47" s="538">
        <f t="shared" ref="X47:Z47" si="7">+F47</f>
        <v>0</v>
      </c>
      <c r="Y47" s="538">
        <f t="shared" si="7"/>
        <v>0</v>
      </c>
      <c r="Z47" s="538">
        <f t="shared" si="7"/>
        <v>0</v>
      </c>
      <c r="AA47" s="544">
        <f>+I47+Feb!AA47</f>
        <v>0</v>
      </c>
      <c r="AB47" s="538"/>
      <c r="AC47" s="538"/>
      <c r="AD47" s="538"/>
      <c r="AE47" s="544">
        <f>+M47+Feb!AE47</f>
        <v>0</v>
      </c>
      <c r="AF47" s="544">
        <f>+N47+Feb!AF47</f>
        <v>0</v>
      </c>
      <c r="AG47" s="544">
        <f>+O47+Feb!AG47</f>
        <v>0</v>
      </c>
      <c r="AH47" s="544">
        <f>+P47+Feb!AH47</f>
        <v>0</v>
      </c>
      <c r="AI47" s="544">
        <f>+Q47+Feb!AI47</f>
        <v>0</v>
      </c>
      <c r="AJ47" s="544">
        <f>+R47+Feb!AJ47</f>
        <v>0</v>
      </c>
      <c r="AK47" s="544">
        <f>+S47+Feb!AK47</f>
        <v>0</v>
      </c>
      <c r="AL47" s="544">
        <f>+T47+Feb!AL47</f>
        <v>0</v>
      </c>
      <c r="AM47" s="545">
        <f>SUM(X47:AL47)</f>
        <v>0</v>
      </c>
    </row>
    <row r="48" spans="1:39" ht="15" thickBot="1">
      <c r="A48" s="348"/>
      <c r="B48" s="376" t="s">
        <v>406</v>
      </c>
      <c r="C48" s="376"/>
      <c r="D48" s="546">
        <f t="shared" ref="D48:AM48" si="8">SUM(D47:D47)</f>
        <v>0</v>
      </c>
      <c r="E48" s="546">
        <f t="shared" si="8"/>
        <v>0</v>
      </c>
      <c r="F48" s="547"/>
      <c r="G48" s="547"/>
      <c r="H48" s="547"/>
      <c r="I48" s="549">
        <f t="shared" si="8"/>
        <v>0</v>
      </c>
      <c r="J48" s="547"/>
      <c r="K48" s="547"/>
      <c r="L48" s="547"/>
      <c r="M48" s="549">
        <f t="shared" si="8"/>
        <v>0</v>
      </c>
      <c r="N48" s="549">
        <f t="shared" si="8"/>
        <v>0</v>
      </c>
      <c r="O48" s="549">
        <f t="shared" si="8"/>
        <v>0</v>
      </c>
      <c r="P48" s="549">
        <f t="shared" si="8"/>
        <v>0</v>
      </c>
      <c r="Q48" s="549">
        <f t="shared" si="8"/>
        <v>0</v>
      </c>
      <c r="R48" s="549">
        <f t="shared" si="8"/>
        <v>0</v>
      </c>
      <c r="S48" s="549">
        <f t="shared" si="8"/>
        <v>0</v>
      </c>
      <c r="T48" s="549">
        <f t="shared" si="8"/>
        <v>0</v>
      </c>
      <c r="U48" s="550">
        <f t="shared" si="8"/>
        <v>0</v>
      </c>
      <c r="V48" s="546">
        <f t="shared" si="8"/>
        <v>0</v>
      </c>
      <c r="W48" s="546">
        <f t="shared" si="8"/>
        <v>0</v>
      </c>
      <c r="X48" s="547">
        <f t="shared" si="8"/>
        <v>0</v>
      </c>
      <c r="Y48" s="547">
        <f t="shared" si="8"/>
        <v>0</v>
      </c>
      <c r="Z48" s="547">
        <f t="shared" si="8"/>
        <v>0</v>
      </c>
      <c r="AA48" s="549">
        <f t="shared" si="8"/>
        <v>0</v>
      </c>
      <c r="AB48" s="547"/>
      <c r="AC48" s="547"/>
      <c r="AD48" s="547"/>
      <c r="AE48" s="549">
        <f t="shared" si="8"/>
        <v>0</v>
      </c>
      <c r="AF48" s="549">
        <f t="shared" si="8"/>
        <v>0</v>
      </c>
      <c r="AG48" s="549">
        <f t="shared" si="8"/>
        <v>0</v>
      </c>
      <c r="AH48" s="549">
        <f t="shared" si="8"/>
        <v>0</v>
      </c>
      <c r="AI48" s="549">
        <f t="shared" si="8"/>
        <v>0</v>
      </c>
      <c r="AJ48" s="549">
        <f t="shared" si="8"/>
        <v>0</v>
      </c>
      <c r="AK48" s="549">
        <f t="shared" si="8"/>
        <v>0</v>
      </c>
      <c r="AL48" s="549">
        <f t="shared" si="8"/>
        <v>0</v>
      </c>
      <c r="AM48" s="549">
        <f t="shared" si="8"/>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348" customFormat="1" ht="39" customHeight="1" thickBot="1">
      <c r="D52" s="349" t="str">
        <f>Month!D26</f>
        <v>Individuals Served</v>
      </c>
      <c r="E52" s="350" t="str">
        <f>Month!E26</f>
        <v>Units of Service</v>
      </c>
      <c r="F52" s="351" t="str">
        <f>Month!F26</f>
        <v>OAA Title III B</v>
      </c>
      <c r="G52" s="449" t="str">
        <f>Month!G26</f>
        <v>OAA Title III C1</v>
      </c>
      <c r="H52" s="449" t="str">
        <f>Month!H26</f>
        <v>OAA Title III C2</v>
      </c>
      <c r="I52" s="449" t="str">
        <f>Month!I26</f>
        <v>OAA Title III E</v>
      </c>
      <c r="J52" s="351" t="str">
        <f>Month!J26</f>
        <v>OAA ARPA Title III B</v>
      </c>
      <c r="K52" s="449" t="str">
        <f>Month!K26</f>
        <v>OAA ARPA Title III C1</v>
      </c>
      <c r="L52" s="449"/>
      <c r="M52" s="450" t="str">
        <f>Month!L26</f>
        <v>EBS County</v>
      </c>
      <c r="N52" s="450" t="str">
        <f>Month!M26</f>
        <v>EBS state</v>
      </c>
      <c r="O52" s="450" t="str">
        <f>Month!N26</f>
        <v>OCI</v>
      </c>
      <c r="P52" s="450" t="str">
        <f>Month!O26</f>
        <v>SHIP</v>
      </c>
      <c r="Q52" s="450" t="str">
        <f>Month!P26</f>
        <v>MIPPA</v>
      </c>
      <c r="R52" s="349" t="str">
        <f>Month!Q26</f>
        <v>Non Federal Match - Cash</v>
      </c>
      <c r="S52" s="349" t="str">
        <f>Month!R26</f>
        <v>Non Federal Match - In-kind</v>
      </c>
      <c r="T52" s="349" t="str">
        <f>Month!S26</f>
        <v>Other (local, State, Fed)</v>
      </c>
      <c r="U52" s="349" t="str">
        <f>Month!T26</f>
        <v>Program Income</v>
      </c>
      <c r="V52" s="349" t="str">
        <f>Month!U26</f>
        <v>Total Expenditures</v>
      </c>
      <c r="W52" s="349" t="str">
        <f>Month!V26</f>
        <v>Individuals Served</v>
      </c>
      <c r="X52" s="349" t="str">
        <f>Month!W26</f>
        <v>Units of Service</v>
      </c>
      <c r="Y52" s="351" t="str">
        <f>Month!X26</f>
        <v>OAA Title III B</v>
      </c>
      <c r="Z52" s="402" t="str">
        <f>Month!Y26</f>
        <v>OAA Title III C1</v>
      </c>
      <c r="AA52" s="402" t="str">
        <f>Month!Z26</f>
        <v>OAA Title III C2</v>
      </c>
      <c r="AB52" s="449" t="str">
        <f>Month!AA26</f>
        <v>OAA Title III E</v>
      </c>
      <c r="AC52" s="402" t="str">
        <f>Month!AB26</f>
        <v>OAA ARPA Title III B</v>
      </c>
      <c r="AD52" s="402" t="str">
        <f>Month!AC26</f>
        <v>OAA ARPA Title III C1</v>
      </c>
      <c r="AE52" s="450" t="str">
        <f>Month!AD26</f>
        <v>EBS County</v>
      </c>
      <c r="AF52" s="450" t="str">
        <f>Month!AE26</f>
        <v>EBS state</v>
      </c>
      <c r="AG52" s="450" t="str">
        <f>Month!AF26</f>
        <v>OCI</v>
      </c>
      <c r="AH52" s="450" t="str">
        <f>Month!AG26</f>
        <v>SHIP</v>
      </c>
      <c r="AI52" s="450" t="str">
        <f>Month!AH26</f>
        <v>MIPPA</v>
      </c>
      <c r="AJ52" s="349" t="str">
        <f>Month!AI26</f>
        <v>Non Federal Match - Cash</v>
      </c>
      <c r="AK52" s="349" t="str">
        <f>Month!AJ26</f>
        <v>Non Federal Match - In-kind</v>
      </c>
      <c r="AL52" s="349" t="str">
        <f>Month!AK26</f>
        <v>Other (local, State, Fed)</v>
      </c>
      <c r="AM52" s="349" t="str">
        <f>Month!AL26</f>
        <v>Program Income</v>
      </c>
      <c r="AN52" s="356"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c r="S54" s="539"/>
      <c r="T54" s="539"/>
      <c r="U54" s="539"/>
      <c r="V54" s="541">
        <f>SUM(F54:U54)</f>
        <v>0</v>
      </c>
      <c r="W54" s="542">
        <f>+D54+Feb!W54</f>
        <v>0</v>
      </c>
      <c r="X54" s="542">
        <f>+E54+Feb!X54</f>
        <v>0</v>
      </c>
      <c r="Y54" s="542">
        <f>+F54+Feb!Y54</f>
        <v>0</v>
      </c>
      <c r="Z54" s="538"/>
      <c r="AA54" s="538"/>
      <c r="AB54" s="551"/>
      <c r="AC54" s="538">
        <f>+J54+Feb!AC54</f>
        <v>0</v>
      </c>
      <c r="AD54" s="538"/>
      <c r="AE54" s="542">
        <f>+M54+Feb!AE54</f>
        <v>0</v>
      </c>
      <c r="AF54" s="542">
        <f>+N54+Feb!AF54</f>
        <v>0</v>
      </c>
      <c r="AG54" s="542">
        <f>+O54+Feb!AG54</f>
        <v>0</v>
      </c>
      <c r="AH54" s="542">
        <f>+P54+Feb!AH54</f>
        <v>0</v>
      </c>
      <c r="AI54" s="542">
        <f>+Q54+Feb!AI54</f>
        <v>0</v>
      </c>
      <c r="AJ54" s="542">
        <f>+R54+Feb!AJ54</f>
        <v>0</v>
      </c>
      <c r="AK54" s="542">
        <f>+S54+Feb!AK54</f>
        <v>0</v>
      </c>
      <c r="AL54" s="542">
        <f>+T54+Feb!AL54</f>
        <v>0</v>
      </c>
      <c r="AM54" s="542">
        <f>+U54+Feb!AM54</f>
        <v>0</v>
      </c>
      <c r="AN54" s="545">
        <f>SUM(Y54:AM54)</f>
        <v>0</v>
      </c>
    </row>
    <row r="55" spans="1:40" ht="15" thickBot="1">
      <c r="A55" s="348"/>
      <c r="B55" s="376" t="s">
        <v>406</v>
      </c>
      <c r="C55" s="376"/>
      <c r="D55" s="546">
        <f t="shared" ref="D55:F55" si="9">SUM(D54:D54)</f>
        <v>0</v>
      </c>
      <c r="E55" s="546">
        <f t="shared" si="9"/>
        <v>0</v>
      </c>
      <c r="F55" s="549">
        <f t="shared" si="9"/>
        <v>0</v>
      </c>
      <c r="G55" s="552"/>
      <c r="H55" s="552"/>
      <c r="I55" s="552">
        <f t="shared" ref="I55" si="10">SUM(I54:I54)</f>
        <v>0</v>
      </c>
      <c r="J55" s="549">
        <f>SUM(J54:J54)</f>
        <v>0</v>
      </c>
      <c r="K55" s="552"/>
      <c r="L55" s="552"/>
      <c r="M55" s="549">
        <f t="shared" ref="M55:Y55" si="11">SUM(M54:M54)</f>
        <v>0</v>
      </c>
      <c r="N55" s="549">
        <f t="shared" si="11"/>
        <v>0</v>
      </c>
      <c r="O55" s="549">
        <f t="shared" si="11"/>
        <v>0</v>
      </c>
      <c r="P55" s="549">
        <f t="shared" si="11"/>
        <v>0</v>
      </c>
      <c r="Q55" s="549">
        <f t="shared" si="11"/>
        <v>0</v>
      </c>
      <c r="R55" s="549">
        <f t="shared" si="11"/>
        <v>0</v>
      </c>
      <c r="S55" s="549">
        <f t="shared" si="11"/>
        <v>0</v>
      </c>
      <c r="T55" s="549">
        <f t="shared" si="11"/>
        <v>0</v>
      </c>
      <c r="U55" s="549">
        <f t="shared" si="11"/>
        <v>0</v>
      </c>
      <c r="V55" s="550">
        <f t="shared" si="11"/>
        <v>0</v>
      </c>
      <c r="W55" s="546">
        <f t="shared" si="11"/>
        <v>0</v>
      </c>
      <c r="X55" s="546">
        <f t="shared" si="11"/>
        <v>0</v>
      </c>
      <c r="Y55" s="546">
        <f t="shared" si="11"/>
        <v>0</v>
      </c>
      <c r="Z55" s="547"/>
      <c r="AA55" s="547"/>
      <c r="AB55" s="552"/>
      <c r="AC55" s="547">
        <f t="shared" ref="AC55:AM55" si="12">SUM(AC54:AC54)</f>
        <v>0</v>
      </c>
      <c r="AD55" s="547"/>
      <c r="AE55" s="546">
        <f t="shared" si="12"/>
        <v>0</v>
      </c>
      <c r="AF55" s="546">
        <f t="shared" si="12"/>
        <v>0</v>
      </c>
      <c r="AG55" s="546">
        <f t="shared" si="12"/>
        <v>0</v>
      </c>
      <c r="AH55" s="546">
        <f t="shared" si="12"/>
        <v>0</v>
      </c>
      <c r="AI55" s="546">
        <f t="shared" si="12"/>
        <v>0</v>
      </c>
      <c r="AJ55" s="546">
        <f t="shared" si="12"/>
        <v>0</v>
      </c>
      <c r="AK55" s="546">
        <f t="shared" si="12"/>
        <v>0</v>
      </c>
      <c r="AL55" s="546">
        <f t="shared" si="12"/>
        <v>0</v>
      </c>
      <c r="AM55" s="546">
        <f t="shared" si="12"/>
        <v>0</v>
      </c>
      <c r="AN55" s="549">
        <f t="shared" ref="AN55" si="13">SUM(AN54:AN54)</f>
        <v>0</v>
      </c>
    </row>
  </sheetData>
  <sheetProtection algorithmName="SHA-512" hashValue="yVreT8L4xnaiQlUyzvSTVO/D4Yg/SHqiwTS5/ESxjwIatXX4IqAJahYQwkboYquF7EE5OQwrbiEeCNOdbLe8bA==" saltValue="+XcqmfWCzd0vcX2+MUyS+w==" spinCount="100000" sheet="1" formatColumns="0"/>
  <mergeCells count="2">
    <mergeCell ref="A1:U1"/>
    <mergeCell ref="A2:U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errorTitle="Whole Numbers" error="You must use whole numbers, do not enter cents." xr:uid="{FA4FD071-3610-4E34-BA37-F41DD843F025}">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B236B-6260-4D7F-8CBB-BCC3CB25E397}">
  <sheetPr>
    <tabColor rgb="FF92D050"/>
  </sheetPr>
  <dimension ref="A1:AN55"/>
  <sheetViews>
    <sheetView zoomScale="84" zoomScaleNormal="84" workbookViewId="0">
      <pane xSplit="3" ySplit="7" topLeftCell="D11" activePane="bottomRight" state="frozen"/>
      <selection activeCell="M15" sqref="M15"/>
      <selection pane="topRight" activeCell="M15" sqref="M15"/>
      <selection pane="bottomLeft" activeCell="M15" sqref="M15"/>
      <selection pane="bottomRight" activeCell="M15" sqref="M15"/>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2" width="12.664062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Apr</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348" customFormat="1" ht="42" customHeight="1" thickBot="1">
      <c r="D7" s="349" t="str">
        <f>Month!D21</f>
        <v>Individuals Served</v>
      </c>
      <c r="E7" s="350" t="str">
        <f>Month!E21</f>
        <v>Units of Service</v>
      </c>
      <c r="F7" s="351" t="str">
        <f>Month!F21</f>
        <v>OAA Title III B</v>
      </c>
      <c r="G7" s="397" t="str">
        <f>Month!G21</f>
        <v>OAA Title III C1</v>
      </c>
      <c r="H7" s="397" t="str">
        <f>Month!H21</f>
        <v>OAA Title III C2</v>
      </c>
      <c r="I7" s="397" t="str">
        <f>Month!I21</f>
        <v>OAA Title III E</v>
      </c>
      <c r="J7" s="351" t="str">
        <f>Month!J21</f>
        <v>OAA ARPA Title III B</v>
      </c>
      <c r="K7" s="397" t="str">
        <f>Month!K21</f>
        <v>OAA ARPA Title III C1</v>
      </c>
      <c r="L7" s="575" t="str">
        <f>Month!L21</f>
        <v>OAA APRA Title III C2</v>
      </c>
      <c r="M7" s="354" t="str">
        <f>Month!M21</f>
        <v>Tax Levy</v>
      </c>
      <c r="N7" s="354" t="str">
        <f>Month!N21</f>
        <v>Basic County Allocation (BCA)</v>
      </c>
      <c r="O7" s="354" t="str">
        <f>Month!O21</f>
        <v>85.21 FUNDS</v>
      </c>
      <c r="P7" s="351" t="str">
        <f>Month!P21</f>
        <v>AFCSP</v>
      </c>
      <c r="Q7" s="351" t="str">
        <f>Month!Q21</f>
        <v>Non Federal Match - Cash</v>
      </c>
      <c r="R7" s="351" t="str">
        <f>Month!R21</f>
        <v>Non Federal Match - In-kind</v>
      </c>
      <c r="S7" s="352" t="str">
        <f>Month!S21</f>
        <v>Other (local, State, Fed)</v>
      </c>
      <c r="T7" s="353" t="str">
        <f>Month!T21</f>
        <v>Program Income</v>
      </c>
      <c r="U7" s="354" t="str">
        <f>Month!U21</f>
        <v>Total Expenditures</v>
      </c>
      <c r="V7" s="355" t="str">
        <f>Month!V21</f>
        <v>Individuals Served</v>
      </c>
      <c r="W7" s="329" t="str">
        <f>Month!W21</f>
        <v>Units of Service</v>
      </c>
      <c r="X7" s="351" t="str">
        <f>Month!X21</f>
        <v>OAA Title III B</v>
      </c>
      <c r="Y7" s="397" t="str">
        <f>Month!Y21</f>
        <v>OAA Title III C1</v>
      </c>
      <c r="Z7" s="397" t="str">
        <f>Month!Z21</f>
        <v>OAA Title III C2</v>
      </c>
      <c r="AA7" s="397" t="str">
        <f>Month!AA21</f>
        <v>OAA Title III E</v>
      </c>
      <c r="AB7" s="397" t="str">
        <f>Month!AB21</f>
        <v>OAA ARPA Title III B</v>
      </c>
      <c r="AC7" s="397" t="str">
        <f>Month!AC21</f>
        <v>OAA ARPA Title III C1</v>
      </c>
      <c r="AD7" s="399" t="str">
        <f>Month!AD21</f>
        <v>OAA APRA Title III C2</v>
      </c>
      <c r="AE7" s="351" t="str">
        <f>Month!AE21</f>
        <v>Tax Levy</v>
      </c>
      <c r="AF7" s="351" t="str">
        <f>Month!AF21</f>
        <v>Basic County Allocation (BCA)</v>
      </c>
      <c r="AG7" s="351" t="str">
        <f>Month!AG21</f>
        <v>85.21 Funds</v>
      </c>
      <c r="AH7" s="351" t="str">
        <f>Month!AH21</f>
        <v>AFCSP</v>
      </c>
      <c r="AI7" s="351" t="str">
        <f>Month!AI21</f>
        <v>Non Federal Match - Cash</v>
      </c>
      <c r="AJ7" s="351" t="str">
        <f>Month!AJ21</f>
        <v>Non Federal Match - In-kind</v>
      </c>
      <c r="AK7" s="352" t="str">
        <f>Month!AK21</f>
        <v>Other (local, State, Fed)</v>
      </c>
      <c r="AL7" s="353" t="str">
        <f>Month!AL21</f>
        <v>Program Income</v>
      </c>
      <c r="AM7" s="356"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+D9+Mar!V9</f>
        <v>0</v>
      </c>
      <c r="W9" s="542">
        <f>+E9+Mar!W9</f>
        <v>0</v>
      </c>
      <c r="X9" s="545">
        <f>+F9+Mar!X9</f>
        <v>0</v>
      </c>
      <c r="Y9" s="553"/>
      <c r="Z9" s="553"/>
      <c r="AA9" s="553"/>
      <c r="AB9" s="545">
        <f>+J9+Mar!AB9</f>
        <v>0</v>
      </c>
      <c r="AC9" s="553"/>
      <c r="AD9" s="553"/>
      <c r="AE9" s="545"/>
      <c r="AF9" s="545">
        <f>+N9+Mar!AF9</f>
        <v>0</v>
      </c>
      <c r="AG9" s="545">
        <f>+O9+Mar!AG9</f>
        <v>0</v>
      </c>
      <c r="AH9" s="545">
        <f>+P9+Mar!AH9</f>
        <v>0</v>
      </c>
      <c r="AI9" s="545">
        <f>+Q9+Mar!AI9</f>
        <v>0</v>
      </c>
      <c r="AJ9" s="545">
        <f>+R9+Mar!AJ9</f>
        <v>0</v>
      </c>
      <c r="AK9" s="545">
        <f>+S9+Mar!AK9</f>
        <v>0</v>
      </c>
      <c r="AL9" s="545">
        <f>+T9+Mar!AL9</f>
        <v>0</v>
      </c>
      <c r="AM9" s="545">
        <f t="shared" ref="AM9:AM31" si="1">SUM(X9:AL9)</f>
        <v>0</v>
      </c>
    </row>
    <row r="10" spans="1:39" s="348" customFormat="1" ht="13.8">
      <c r="A10" s="396" t="s">
        <v>373</v>
      </c>
      <c r="B10" s="365" t="s">
        <v>468</v>
      </c>
      <c r="C10" s="366" t="s">
        <v>369</v>
      </c>
      <c r="D10" s="536"/>
      <c r="E10" s="537"/>
      <c r="F10" s="540">
        <v>0</v>
      </c>
      <c r="G10" s="553"/>
      <c r="H10" s="553"/>
      <c r="I10" s="553"/>
      <c r="J10" s="539"/>
      <c r="K10" s="553"/>
      <c r="L10" s="553"/>
      <c r="M10" s="539"/>
      <c r="N10" s="539"/>
      <c r="O10" s="539"/>
      <c r="P10" s="539"/>
      <c r="Q10" s="539"/>
      <c r="R10" s="539"/>
      <c r="S10" s="539"/>
      <c r="T10" s="539"/>
      <c r="U10" s="541">
        <f t="shared" si="0"/>
        <v>0</v>
      </c>
      <c r="V10" s="542">
        <f>+D10+Mar!V10</f>
        <v>0</v>
      </c>
      <c r="W10" s="542">
        <f>+E10+Mar!W10</f>
        <v>0</v>
      </c>
      <c r="X10" s="545">
        <f>+F10+Mar!X10</f>
        <v>0</v>
      </c>
      <c r="Y10" s="538"/>
      <c r="Z10" s="538"/>
      <c r="AA10" s="538"/>
      <c r="AB10" s="545">
        <f>+J10+Mar!AB10</f>
        <v>0</v>
      </c>
      <c r="AC10" s="538"/>
      <c r="AD10" s="538"/>
      <c r="AE10" s="545"/>
      <c r="AF10" s="545">
        <f>+N10+Mar!AF10</f>
        <v>0</v>
      </c>
      <c r="AG10" s="545">
        <f>+O10+Mar!AG10</f>
        <v>0</v>
      </c>
      <c r="AH10" s="545">
        <f>+P10+Mar!AH10</f>
        <v>0</v>
      </c>
      <c r="AI10" s="545">
        <f>+Q10+Mar!AI10</f>
        <v>0</v>
      </c>
      <c r="AJ10" s="545">
        <f>+R10+Mar!AJ10</f>
        <v>0</v>
      </c>
      <c r="AK10" s="545">
        <f>+S10+Mar!AK10</f>
        <v>0</v>
      </c>
      <c r="AL10" s="545">
        <f>+T10+Mar!AL10</f>
        <v>0</v>
      </c>
      <c r="AM10" s="545">
        <f t="shared" si="1"/>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+D11+Mar!V11</f>
        <v>0</v>
      </c>
      <c r="W11" s="542">
        <f>+E11+Mar!W11</f>
        <v>0</v>
      </c>
      <c r="X11" s="545">
        <f>+F11+Mar!X11</f>
        <v>0</v>
      </c>
      <c r="Y11" s="538"/>
      <c r="Z11" s="538"/>
      <c r="AA11" s="538"/>
      <c r="AB11" s="545">
        <f>+J11+Mar!AB11</f>
        <v>0</v>
      </c>
      <c r="AC11" s="538"/>
      <c r="AD11" s="538"/>
      <c r="AE11" s="545"/>
      <c r="AF11" s="545">
        <f>+N11+Mar!AF11</f>
        <v>0</v>
      </c>
      <c r="AG11" s="545">
        <f>+O11+Mar!AG11</f>
        <v>0</v>
      </c>
      <c r="AH11" s="545">
        <f>+P11+Mar!AH11</f>
        <v>0</v>
      </c>
      <c r="AI11" s="545">
        <f>+Q11+Mar!AI11</f>
        <v>0</v>
      </c>
      <c r="AJ11" s="545">
        <f>+R11+Mar!AJ11</f>
        <v>0</v>
      </c>
      <c r="AK11" s="545">
        <f>+S11+Mar!AK11</f>
        <v>0</v>
      </c>
      <c r="AL11" s="545">
        <f>+T11+Mar!AL11</f>
        <v>0</v>
      </c>
      <c r="AM11" s="545">
        <f t="shared" si="1"/>
        <v>0</v>
      </c>
    </row>
    <row r="12" spans="1:39" s="348" customFormat="1" ht="13.8">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+D12+Mar!V12</f>
        <v>0</v>
      </c>
      <c r="W12" s="542">
        <f>+E12+Mar!W12</f>
        <v>0</v>
      </c>
      <c r="X12" s="545">
        <f>+F12+Mar!X12</f>
        <v>0</v>
      </c>
      <c r="Y12" s="538"/>
      <c r="Z12" s="538"/>
      <c r="AA12" s="538"/>
      <c r="AB12" s="545">
        <f>+J12+Mar!AB12</f>
        <v>0</v>
      </c>
      <c r="AC12" s="538"/>
      <c r="AD12" s="538"/>
      <c r="AE12" s="545"/>
      <c r="AF12" s="545">
        <f>+N12+Mar!AF12</f>
        <v>0</v>
      </c>
      <c r="AG12" s="545">
        <f>+O12+Mar!AG12</f>
        <v>0</v>
      </c>
      <c r="AH12" s="545">
        <f>+P12+Mar!AH12</f>
        <v>0</v>
      </c>
      <c r="AI12" s="545">
        <f>+Q12+Mar!AI12</f>
        <v>0</v>
      </c>
      <c r="AJ12" s="545">
        <f>+R12+Mar!AJ12</f>
        <v>0</v>
      </c>
      <c r="AK12" s="545">
        <f>+S12+Mar!AK12</f>
        <v>0</v>
      </c>
      <c r="AL12" s="545">
        <f>+T12+Mar!AL12</f>
        <v>0</v>
      </c>
      <c r="AM12" s="545">
        <f t="shared" si="1"/>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+D13+Mar!V13</f>
        <v>0</v>
      </c>
      <c r="W13" s="561">
        <f>+E13+Mar!W13</f>
        <v>0</v>
      </c>
      <c r="X13" s="559">
        <f>+F13+Mar!X13</f>
        <v>0</v>
      </c>
      <c r="Y13" s="551"/>
      <c r="Z13" s="551"/>
      <c r="AA13" s="551"/>
      <c r="AB13" s="559">
        <f>+J13+Mar!AB13</f>
        <v>0</v>
      </c>
      <c r="AC13" s="551"/>
      <c r="AD13" s="551"/>
      <c r="AE13" s="559"/>
      <c r="AF13" s="559">
        <f>+N13+Mar!AF13</f>
        <v>0</v>
      </c>
      <c r="AG13" s="559">
        <f>+O13+Mar!AG13</f>
        <v>0</v>
      </c>
      <c r="AH13" s="559">
        <f>+P13+Mar!AH13</f>
        <v>0</v>
      </c>
      <c r="AI13" s="559">
        <f>+Q13+Mar!AI13</f>
        <v>0</v>
      </c>
      <c r="AJ13" s="559">
        <f>+R13+Mar!AJ13</f>
        <v>0</v>
      </c>
      <c r="AK13" s="559">
        <f>+S13+Mar!AK13</f>
        <v>0</v>
      </c>
      <c r="AL13" s="559">
        <f>+T13+Mar!AL13</f>
        <v>0</v>
      </c>
      <c r="AM13" s="559">
        <f t="shared" si="1"/>
        <v>0</v>
      </c>
    </row>
    <row r="14" spans="1:39" s="348" customFormat="1" ht="13.8">
      <c r="A14" s="396" t="s">
        <v>383</v>
      </c>
      <c r="B14" s="365"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+D14+Mar!V14</f>
        <v>0</v>
      </c>
      <c r="W14" s="542">
        <f>+E14+Mar!W14</f>
        <v>0</v>
      </c>
      <c r="X14" s="545">
        <f>+F14+Mar!X14</f>
        <v>0</v>
      </c>
      <c r="Y14" s="538"/>
      <c r="Z14" s="538"/>
      <c r="AA14" s="538"/>
      <c r="AB14" s="545">
        <f>+J14+Mar!AB14</f>
        <v>0</v>
      </c>
      <c r="AC14" s="538"/>
      <c r="AD14" s="538"/>
      <c r="AE14" s="545"/>
      <c r="AF14" s="545">
        <f>+N14+Mar!AF14</f>
        <v>0</v>
      </c>
      <c r="AG14" s="545">
        <f>+O14+Mar!AG14</f>
        <v>0</v>
      </c>
      <c r="AH14" s="545">
        <f>+P14+Mar!AH14</f>
        <v>0</v>
      </c>
      <c r="AI14" s="545">
        <f>+Q14+Mar!AI14</f>
        <v>0</v>
      </c>
      <c r="AJ14" s="545">
        <f>+R14+Mar!AJ14</f>
        <v>0</v>
      </c>
      <c r="AK14" s="545">
        <f>+S14+Mar!AK14</f>
        <v>0</v>
      </c>
      <c r="AL14" s="545">
        <f>+T14+Mar!AL14</f>
        <v>0</v>
      </c>
      <c r="AM14" s="545">
        <f t="shared" si="1"/>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+D15+Mar!V15</f>
        <v>0</v>
      </c>
      <c r="W15" s="542">
        <f>+E15+Mar!W15</f>
        <v>0</v>
      </c>
      <c r="X15" s="545">
        <f>+F15+Mar!X15</f>
        <v>0</v>
      </c>
      <c r="Y15" s="538"/>
      <c r="Z15" s="538"/>
      <c r="AA15" s="538"/>
      <c r="AB15" s="545">
        <f>+J15+Mar!AB15</f>
        <v>0</v>
      </c>
      <c r="AC15" s="538"/>
      <c r="AD15" s="538"/>
      <c r="AE15" s="545"/>
      <c r="AF15" s="545">
        <f>+N15+Mar!AF15</f>
        <v>0</v>
      </c>
      <c r="AG15" s="545">
        <f>+O15+Mar!AG15</f>
        <v>0</v>
      </c>
      <c r="AH15" s="545">
        <f>+P15+Mar!AH15</f>
        <v>0</v>
      </c>
      <c r="AI15" s="545">
        <f>+Q15+Mar!AI15</f>
        <v>0</v>
      </c>
      <c r="AJ15" s="545">
        <f>+R15+Mar!AJ15</f>
        <v>0</v>
      </c>
      <c r="AK15" s="545">
        <f>+S15+Mar!AK15</f>
        <v>0</v>
      </c>
      <c r="AL15" s="545">
        <f>+T15+Mar!AL15</f>
        <v>0</v>
      </c>
      <c r="AM15" s="545">
        <f t="shared" si="1"/>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42">
        <f>+D16+Mar!V16</f>
        <v>0</v>
      </c>
      <c r="W16" s="542">
        <f>+E16+Mar!W16</f>
        <v>0</v>
      </c>
      <c r="X16" s="545">
        <f>+F16+Mar!X16</f>
        <v>0</v>
      </c>
      <c r="Y16" s="568"/>
      <c r="Z16" s="568"/>
      <c r="AA16" s="568"/>
      <c r="AB16" s="545">
        <f>+J16+Mar!AB16</f>
        <v>0</v>
      </c>
      <c r="AC16" s="568"/>
      <c r="AD16" s="568"/>
      <c r="AE16" s="545"/>
      <c r="AF16" s="545">
        <f>+N16+Mar!AF16</f>
        <v>0</v>
      </c>
      <c r="AG16" s="545">
        <f>+O16+Mar!AG16</f>
        <v>0</v>
      </c>
      <c r="AH16" s="545">
        <f>+P16+Mar!AH16</f>
        <v>0</v>
      </c>
      <c r="AI16" s="545">
        <f>+Q16+Mar!AI16</f>
        <v>0</v>
      </c>
      <c r="AJ16" s="545">
        <f>+R16+Mar!AJ16</f>
        <v>0</v>
      </c>
      <c r="AK16" s="545">
        <f>+S16+Mar!AK16</f>
        <v>0</v>
      </c>
      <c r="AL16" s="545">
        <f>+T16+Mar!AL16</f>
        <v>0</v>
      </c>
      <c r="AM16" s="545">
        <f t="shared" si="1"/>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42">
        <f>+D17+Mar!V17</f>
        <v>0</v>
      </c>
      <c r="W17" s="542">
        <f>+E17+Mar!W17</f>
        <v>0</v>
      </c>
      <c r="X17" s="545">
        <f>+F17+Mar!X17</f>
        <v>0</v>
      </c>
      <c r="Y17" s="568"/>
      <c r="Z17" s="568"/>
      <c r="AA17" s="568"/>
      <c r="AB17" s="545">
        <f>+J17+Mar!AB17</f>
        <v>0</v>
      </c>
      <c r="AC17" s="568"/>
      <c r="AD17" s="568"/>
      <c r="AE17" s="545"/>
      <c r="AF17" s="545">
        <f>+N17+Mar!AF17</f>
        <v>0</v>
      </c>
      <c r="AG17" s="545">
        <f>+O17+Mar!AG17</f>
        <v>0</v>
      </c>
      <c r="AH17" s="545">
        <f>+P17+Mar!AH17</f>
        <v>0</v>
      </c>
      <c r="AI17" s="545">
        <f>+Q17+Mar!AI17</f>
        <v>0</v>
      </c>
      <c r="AJ17" s="545">
        <f>+R17+Mar!AJ17</f>
        <v>0</v>
      </c>
      <c r="AK17" s="545">
        <f>+S17+Mar!AK17</f>
        <v>0</v>
      </c>
      <c r="AL17" s="545">
        <f>+T17+Mar!AL17</f>
        <v>0</v>
      </c>
      <c r="AM17" s="545">
        <f t="shared" si="1"/>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42">
        <f>+D18+Mar!V18</f>
        <v>0</v>
      </c>
      <c r="W18" s="542">
        <f>+E18+Mar!W18</f>
        <v>0</v>
      </c>
      <c r="X18" s="545">
        <f>+F18+Mar!X18</f>
        <v>0</v>
      </c>
      <c r="Y18" s="568"/>
      <c r="Z18" s="568"/>
      <c r="AA18" s="568"/>
      <c r="AB18" s="545">
        <f>+J18+Mar!AB18</f>
        <v>0</v>
      </c>
      <c r="AC18" s="568"/>
      <c r="AD18" s="568"/>
      <c r="AE18" s="545"/>
      <c r="AF18" s="545">
        <f>+N18+Mar!AF18</f>
        <v>0</v>
      </c>
      <c r="AG18" s="545">
        <f>+O18+Mar!AG18</f>
        <v>0</v>
      </c>
      <c r="AH18" s="545">
        <f>+P18+Mar!AH18</f>
        <v>0</v>
      </c>
      <c r="AI18" s="545">
        <f>+Q18+Mar!AI18</f>
        <v>0</v>
      </c>
      <c r="AJ18" s="545">
        <f>+R18+Mar!AJ18</f>
        <v>0</v>
      </c>
      <c r="AK18" s="545">
        <f>+S18+Mar!AK18</f>
        <v>0</v>
      </c>
      <c r="AL18" s="545">
        <f>+T18+Mar!AL18</f>
        <v>0</v>
      </c>
      <c r="AM18" s="545">
        <f t="shared" si="1"/>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42">
        <f>+D19+Mar!V19</f>
        <v>0</v>
      </c>
      <c r="W19" s="542">
        <f>+E19+Mar!W19</f>
        <v>0</v>
      </c>
      <c r="X19" s="545">
        <f>+F19+Mar!X19</f>
        <v>0</v>
      </c>
      <c r="Y19" s="568"/>
      <c r="Z19" s="568"/>
      <c r="AA19" s="568"/>
      <c r="AB19" s="545">
        <f>+J19+Mar!AB19</f>
        <v>0</v>
      </c>
      <c r="AC19" s="568"/>
      <c r="AD19" s="568"/>
      <c r="AE19" s="545"/>
      <c r="AF19" s="545">
        <f>+N19+Mar!AF19</f>
        <v>0</v>
      </c>
      <c r="AG19" s="545">
        <f>+O19+Mar!AG19</f>
        <v>0</v>
      </c>
      <c r="AH19" s="545">
        <f>+P19+Mar!AH19</f>
        <v>0</v>
      </c>
      <c r="AI19" s="545">
        <f>+Q19+Mar!AI19</f>
        <v>0</v>
      </c>
      <c r="AJ19" s="545">
        <f>+R19+Mar!AJ19</f>
        <v>0</v>
      </c>
      <c r="AK19" s="545">
        <f>+S19+Mar!AK19</f>
        <v>0</v>
      </c>
      <c r="AL19" s="545">
        <f>+T19+Mar!AL19</f>
        <v>0</v>
      </c>
      <c r="AM19" s="545">
        <f t="shared" si="1"/>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42">
        <f>+D20+Mar!V20</f>
        <v>0</v>
      </c>
      <c r="W20" s="542">
        <f>+E20+Mar!W20</f>
        <v>0</v>
      </c>
      <c r="X20" s="545">
        <f>+F20+Mar!X20</f>
        <v>0</v>
      </c>
      <c r="Y20" s="568"/>
      <c r="Z20" s="568"/>
      <c r="AA20" s="568"/>
      <c r="AB20" s="545">
        <f>+J20+Mar!AB20</f>
        <v>0</v>
      </c>
      <c r="AC20" s="568"/>
      <c r="AD20" s="568"/>
      <c r="AE20" s="545"/>
      <c r="AF20" s="545">
        <f>+N20+Mar!AF20</f>
        <v>0</v>
      </c>
      <c r="AG20" s="545">
        <f>+O20+Mar!AG20</f>
        <v>0</v>
      </c>
      <c r="AH20" s="545">
        <f>+P20+Mar!AH20</f>
        <v>0</v>
      </c>
      <c r="AI20" s="545">
        <f>+Q20+Mar!AI20</f>
        <v>0</v>
      </c>
      <c r="AJ20" s="545">
        <f>+R20+Mar!AJ20</f>
        <v>0</v>
      </c>
      <c r="AK20" s="545">
        <f>+S20+Mar!AK20</f>
        <v>0</v>
      </c>
      <c r="AL20" s="545">
        <f>+T20+Mar!AL20</f>
        <v>0</v>
      </c>
      <c r="AM20" s="545">
        <f t="shared" si="1"/>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42">
        <f>+D21+Mar!V21</f>
        <v>0</v>
      </c>
      <c r="W21" s="542">
        <f>+E21+Mar!W21</f>
        <v>0</v>
      </c>
      <c r="X21" s="545">
        <f>+F21+Mar!X21</f>
        <v>0</v>
      </c>
      <c r="Y21" s="568"/>
      <c r="Z21" s="568"/>
      <c r="AA21" s="568"/>
      <c r="AB21" s="545">
        <f>+J21+Mar!AB21</f>
        <v>0</v>
      </c>
      <c r="AC21" s="568"/>
      <c r="AD21" s="568"/>
      <c r="AE21" s="545"/>
      <c r="AF21" s="545">
        <f>+N21+Mar!AF21</f>
        <v>0</v>
      </c>
      <c r="AG21" s="545">
        <f>+O21+Mar!AG21</f>
        <v>0</v>
      </c>
      <c r="AH21" s="545">
        <f>+P21+Mar!AH21</f>
        <v>0</v>
      </c>
      <c r="AI21" s="545">
        <f>+Q21+Mar!AI21</f>
        <v>0</v>
      </c>
      <c r="AJ21" s="545">
        <f>+R21+Mar!AJ21</f>
        <v>0</v>
      </c>
      <c r="AK21" s="545">
        <f>+S21+Mar!AK21</f>
        <v>0</v>
      </c>
      <c r="AL21" s="545">
        <f>+T21+Mar!AL21</f>
        <v>0</v>
      </c>
      <c r="AM21" s="545">
        <f t="shared" si="1"/>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42">
        <f>+D22+Mar!V22</f>
        <v>0</v>
      </c>
      <c r="W22" s="542">
        <f>+E22+Mar!W22</f>
        <v>0</v>
      </c>
      <c r="X22" s="545">
        <f>+F22+Mar!X22</f>
        <v>0</v>
      </c>
      <c r="Y22" s="568"/>
      <c r="Z22" s="568"/>
      <c r="AA22" s="568"/>
      <c r="AB22" s="545">
        <f>+J22+Mar!AB22</f>
        <v>0</v>
      </c>
      <c r="AC22" s="568"/>
      <c r="AD22" s="568"/>
      <c r="AE22" s="545"/>
      <c r="AF22" s="545">
        <f>+N22+Mar!AF22</f>
        <v>0</v>
      </c>
      <c r="AG22" s="545">
        <f>+O22+Mar!AG22</f>
        <v>0</v>
      </c>
      <c r="AH22" s="545">
        <f>+P22+Mar!AH22</f>
        <v>0</v>
      </c>
      <c r="AI22" s="545">
        <f>+Q22+Mar!AI22</f>
        <v>0</v>
      </c>
      <c r="AJ22" s="545">
        <f>+R22+Mar!AJ22</f>
        <v>0</v>
      </c>
      <c r="AK22" s="545">
        <f>+S22+Mar!AK22</f>
        <v>0</v>
      </c>
      <c r="AL22" s="545">
        <f>+T22+Mar!AL22</f>
        <v>0</v>
      </c>
      <c r="AM22" s="545">
        <f t="shared" si="1"/>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42">
        <f>+D23+Mar!V23</f>
        <v>0</v>
      </c>
      <c r="W23" s="542">
        <f>+E23+Mar!W23</f>
        <v>0</v>
      </c>
      <c r="X23" s="545">
        <f>+F23+Mar!X23</f>
        <v>0</v>
      </c>
      <c r="Y23" s="568"/>
      <c r="Z23" s="568"/>
      <c r="AA23" s="568"/>
      <c r="AB23" s="545">
        <f>+J23+Mar!AB23</f>
        <v>0</v>
      </c>
      <c r="AC23" s="568"/>
      <c r="AD23" s="568"/>
      <c r="AE23" s="545"/>
      <c r="AF23" s="545">
        <f>+N23+Mar!AF23</f>
        <v>0</v>
      </c>
      <c r="AG23" s="545">
        <f>+O23+Mar!AG23</f>
        <v>0</v>
      </c>
      <c r="AH23" s="545">
        <f>+P23+Mar!AH23</f>
        <v>0</v>
      </c>
      <c r="AI23" s="545">
        <f>+Q23+Mar!AI23</f>
        <v>0</v>
      </c>
      <c r="AJ23" s="545">
        <f>+R23+Mar!AJ23</f>
        <v>0</v>
      </c>
      <c r="AK23" s="545">
        <f>+S23+Mar!AK23</f>
        <v>0</v>
      </c>
      <c r="AL23" s="545">
        <f>+T23+Mar!AL23</f>
        <v>0</v>
      </c>
      <c r="AM23" s="545">
        <f t="shared" si="1"/>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42">
        <f>+D24+Mar!V24</f>
        <v>0</v>
      </c>
      <c r="W24" s="542">
        <f>+E24+Mar!W24</f>
        <v>0</v>
      </c>
      <c r="X24" s="545">
        <f>+F24+Mar!X24</f>
        <v>0</v>
      </c>
      <c r="Y24" s="568"/>
      <c r="Z24" s="568"/>
      <c r="AA24" s="568"/>
      <c r="AB24" s="545">
        <f>+J24+Mar!AB24</f>
        <v>0</v>
      </c>
      <c r="AC24" s="568"/>
      <c r="AD24" s="568"/>
      <c r="AE24" s="545"/>
      <c r="AF24" s="545">
        <f>+N24+Mar!AF24</f>
        <v>0</v>
      </c>
      <c r="AG24" s="545">
        <f>+O24+Mar!AG24</f>
        <v>0</v>
      </c>
      <c r="AH24" s="545">
        <f>+P24+Mar!AH24</f>
        <v>0</v>
      </c>
      <c r="AI24" s="545">
        <f>+Q24+Mar!AI24</f>
        <v>0</v>
      </c>
      <c r="AJ24" s="545">
        <f>+R24+Mar!AJ24</f>
        <v>0</v>
      </c>
      <c r="AK24" s="545">
        <f>+S24+Mar!AK24</f>
        <v>0</v>
      </c>
      <c r="AL24" s="545">
        <f>+T24+Mar!AL24</f>
        <v>0</v>
      </c>
      <c r="AM24" s="545">
        <f t="shared" si="1"/>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42">
        <f>+D25+Mar!V25</f>
        <v>0</v>
      </c>
      <c r="W25" s="542">
        <f>+E25+Mar!W25</f>
        <v>0</v>
      </c>
      <c r="X25" s="545">
        <f>+F25+Mar!X25</f>
        <v>0</v>
      </c>
      <c r="Y25" s="568"/>
      <c r="Z25" s="568"/>
      <c r="AA25" s="568"/>
      <c r="AB25" s="545">
        <f>+J25+Mar!AB25</f>
        <v>0</v>
      </c>
      <c r="AC25" s="568"/>
      <c r="AD25" s="568"/>
      <c r="AE25" s="545"/>
      <c r="AF25" s="545">
        <f>+N25+Mar!AF25</f>
        <v>0</v>
      </c>
      <c r="AG25" s="545">
        <f>+O25+Mar!AG25</f>
        <v>0</v>
      </c>
      <c r="AH25" s="545">
        <f>+P25+Mar!AH25</f>
        <v>0</v>
      </c>
      <c r="AI25" s="545">
        <f>+Q25+Mar!AI25</f>
        <v>0</v>
      </c>
      <c r="AJ25" s="545">
        <f>+R25+Mar!AJ25</f>
        <v>0</v>
      </c>
      <c r="AK25" s="545">
        <f>+S25+Mar!AK25</f>
        <v>0</v>
      </c>
      <c r="AL25" s="545">
        <f>+T25+Mar!AL25</f>
        <v>0</v>
      </c>
      <c r="AM25" s="545">
        <f t="shared" si="1"/>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42">
        <f>+D26+Mar!V26</f>
        <v>0</v>
      </c>
      <c r="W26" s="542">
        <f>+E26+Mar!W26</f>
        <v>0</v>
      </c>
      <c r="X26" s="545">
        <f>+F26+Mar!X26</f>
        <v>0</v>
      </c>
      <c r="Y26" s="568"/>
      <c r="Z26" s="568"/>
      <c r="AA26" s="568"/>
      <c r="AB26" s="545">
        <f>+J26+Mar!AB26</f>
        <v>0</v>
      </c>
      <c r="AC26" s="568"/>
      <c r="AD26" s="568"/>
      <c r="AE26" s="545"/>
      <c r="AF26" s="545">
        <f>+N26+Mar!AF26</f>
        <v>0</v>
      </c>
      <c r="AG26" s="545">
        <f>+O26+Mar!AG26</f>
        <v>0</v>
      </c>
      <c r="AH26" s="545">
        <f>+P26+Mar!AH26</f>
        <v>0</v>
      </c>
      <c r="AI26" s="545">
        <f>+Q26+Mar!AI26</f>
        <v>0</v>
      </c>
      <c r="AJ26" s="545">
        <f>+R26+Mar!AJ26</f>
        <v>0</v>
      </c>
      <c r="AK26" s="545">
        <f>+S26+Mar!AK26</f>
        <v>0</v>
      </c>
      <c r="AL26" s="545">
        <f>+T26+Mar!AL26</f>
        <v>0</v>
      </c>
      <c r="AM26" s="545">
        <f t="shared" si="1"/>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42">
        <f>+D27+Mar!V27</f>
        <v>0</v>
      </c>
      <c r="W27" s="542">
        <f>+E27+Mar!W27</f>
        <v>0</v>
      </c>
      <c r="X27" s="545">
        <f>+F27+Mar!X27</f>
        <v>0</v>
      </c>
      <c r="Y27" s="568"/>
      <c r="Z27" s="568"/>
      <c r="AA27" s="568"/>
      <c r="AB27" s="545">
        <f>+J27+Mar!AB27</f>
        <v>0</v>
      </c>
      <c r="AC27" s="568"/>
      <c r="AD27" s="568"/>
      <c r="AE27" s="545"/>
      <c r="AF27" s="545">
        <f>+N27+Mar!AF27</f>
        <v>0</v>
      </c>
      <c r="AG27" s="545">
        <f>+O27+Mar!AG27</f>
        <v>0</v>
      </c>
      <c r="AH27" s="545">
        <f>+P27+Mar!AH27</f>
        <v>0</v>
      </c>
      <c r="AI27" s="545">
        <f>+Q27+Mar!AI27</f>
        <v>0</v>
      </c>
      <c r="AJ27" s="545">
        <f>+R27+Mar!AJ27</f>
        <v>0</v>
      </c>
      <c r="AK27" s="545">
        <f>+S27+Mar!AK27</f>
        <v>0</v>
      </c>
      <c r="AL27" s="545">
        <f>+T27+Mar!AL27</f>
        <v>0</v>
      </c>
      <c r="AM27" s="545">
        <f t="shared" si="1"/>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42">
        <f>+D28+Mar!V28</f>
        <v>0</v>
      </c>
      <c r="W28" s="542">
        <f>+E28+Mar!W28</f>
        <v>0</v>
      </c>
      <c r="X28" s="545">
        <f>+F28+Mar!X28</f>
        <v>0</v>
      </c>
      <c r="Y28" s="568"/>
      <c r="Z28" s="568"/>
      <c r="AA28" s="568"/>
      <c r="AB28" s="545">
        <f>+J28+Mar!AB28</f>
        <v>0</v>
      </c>
      <c r="AC28" s="568"/>
      <c r="AD28" s="568"/>
      <c r="AE28" s="545"/>
      <c r="AF28" s="545">
        <f>+N28+Mar!AF28</f>
        <v>0</v>
      </c>
      <c r="AG28" s="545">
        <f>+O28+Mar!AG28</f>
        <v>0</v>
      </c>
      <c r="AH28" s="545">
        <f>+P28+Mar!AH28</f>
        <v>0</v>
      </c>
      <c r="AI28" s="545">
        <f>+Q28+Mar!AI28</f>
        <v>0</v>
      </c>
      <c r="AJ28" s="545">
        <f>+R28+Mar!AJ28</f>
        <v>0</v>
      </c>
      <c r="AK28" s="545">
        <f>+S28+Mar!AK28</f>
        <v>0</v>
      </c>
      <c r="AL28" s="545">
        <f>+T28+Mar!AL28</f>
        <v>0</v>
      </c>
      <c r="AM28" s="545">
        <f t="shared" si="1"/>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42">
        <f>+D29+Mar!V29</f>
        <v>0</v>
      </c>
      <c r="W29" s="542">
        <f>+E29+Mar!W29</f>
        <v>0</v>
      </c>
      <c r="X29" s="545">
        <f>+F29+Mar!X29</f>
        <v>0</v>
      </c>
      <c r="Y29" s="568"/>
      <c r="Z29" s="568"/>
      <c r="AA29" s="568"/>
      <c r="AB29" s="545">
        <f>+J29+Mar!AB29</f>
        <v>0</v>
      </c>
      <c r="AC29" s="568"/>
      <c r="AD29" s="568"/>
      <c r="AE29" s="545"/>
      <c r="AF29" s="545">
        <f>+N29+Mar!AF29</f>
        <v>0</v>
      </c>
      <c r="AG29" s="545">
        <f>+O29+Mar!AG29</f>
        <v>0</v>
      </c>
      <c r="AH29" s="545">
        <f>+P29+Mar!AH29</f>
        <v>0</v>
      </c>
      <c r="AI29" s="545">
        <f>+Q29+Mar!AI29</f>
        <v>0</v>
      </c>
      <c r="AJ29" s="545">
        <f>+R29+Mar!AJ29</f>
        <v>0</v>
      </c>
      <c r="AK29" s="545">
        <f>+S29+Mar!AK29</f>
        <v>0</v>
      </c>
      <c r="AL29" s="545">
        <f>+T29+Mar!AL29</f>
        <v>0</v>
      </c>
      <c r="AM29" s="545">
        <f t="shared" si="1"/>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42">
        <f>+D30+Mar!V30</f>
        <v>0</v>
      </c>
      <c r="W30" s="542">
        <f>+E30+Mar!W30</f>
        <v>0</v>
      </c>
      <c r="X30" s="545">
        <f>+F30+Mar!X30</f>
        <v>0</v>
      </c>
      <c r="Y30" s="568"/>
      <c r="Z30" s="568"/>
      <c r="AA30" s="568"/>
      <c r="AB30" s="545">
        <f>+J30+Mar!AB30</f>
        <v>0</v>
      </c>
      <c r="AC30" s="568"/>
      <c r="AD30" s="568"/>
      <c r="AE30" s="545"/>
      <c r="AF30" s="545">
        <f>+N30+Mar!AF30</f>
        <v>0</v>
      </c>
      <c r="AG30" s="545">
        <f>+O30+Mar!AG30</f>
        <v>0</v>
      </c>
      <c r="AH30" s="545">
        <f>+P30+Mar!AH30</f>
        <v>0</v>
      </c>
      <c r="AI30" s="545">
        <f>+Q30+Mar!AI30</f>
        <v>0</v>
      </c>
      <c r="AJ30" s="545">
        <f>+R30+Mar!AJ30</f>
        <v>0</v>
      </c>
      <c r="AK30" s="545">
        <f>+S30+Mar!AK30</f>
        <v>0</v>
      </c>
      <c r="AL30" s="545">
        <f>+T30+Mar!AL30</f>
        <v>0</v>
      </c>
      <c r="AM30" s="545">
        <f t="shared" si="1"/>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42">
        <f>+D31+Mar!V31</f>
        <v>0</v>
      </c>
      <c r="W31" s="542">
        <f>+E31+Mar!W31</f>
        <v>0</v>
      </c>
      <c r="X31" s="545">
        <f>+F31+Mar!X31</f>
        <v>0</v>
      </c>
      <c r="Y31" s="568"/>
      <c r="Z31" s="568"/>
      <c r="AA31" s="568"/>
      <c r="AB31" s="545">
        <f>+J31+Mar!AB31</f>
        <v>0</v>
      </c>
      <c r="AC31" s="568"/>
      <c r="AD31" s="568"/>
      <c r="AE31" s="545"/>
      <c r="AF31" s="545">
        <f>+N31+Mar!AF31</f>
        <v>0</v>
      </c>
      <c r="AG31" s="545">
        <f>+O31+Mar!AG31</f>
        <v>0</v>
      </c>
      <c r="AH31" s="545">
        <f>+P31+Mar!AH31</f>
        <v>0</v>
      </c>
      <c r="AI31" s="545">
        <f>+Q31+Mar!AI31</f>
        <v>0</v>
      </c>
      <c r="AJ31" s="545">
        <f>+R31+Mar!AJ31</f>
        <v>0</v>
      </c>
      <c r="AK31" s="545">
        <f>+S31+Mar!AK31</f>
        <v>0</v>
      </c>
      <c r="AL31" s="545">
        <f>+T31+Mar!AL31</f>
        <v>0</v>
      </c>
      <c r="AM31" s="545">
        <f t="shared" si="1"/>
        <v>0</v>
      </c>
    </row>
    <row r="32" spans="1:39" ht="15" thickBot="1">
      <c r="B32" s="376" t="s">
        <v>406</v>
      </c>
      <c r="C32" s="376"/>
      <c r="D32" s="546">
        <f t="shared" ref="D32:T32" si="2">SUM(D9:D31)</f>
        <v>0</v>
      </c>
      <c r="E32" s="546">
        <f t="shared" si="2"/>
        <v>0</v>
      </c>
      <c r="F32" s="549">
        <f t="shared" si="2"/>
        <v>0</v>
      </c>
      <c r="G32" s="547"/>
      <c r="H32" s="547"/>
      <c r="I32" s="547"/>
      <c r="J32" s="549">
        <f t="shared" si="2"/>
        <v>0</v>
      </c>
      <c r="K32" s="547"/>
      <c r="L32" s="547"/>
      <c r="M32" s="549">
        <f t="shared" si="2"/>
        <v>0</v>
      </c>
      <c r="N32" s="549">
        <f t="shared" si="2"/>
        <v>0</v>
      </c>
      <c r="O32" s="549">
        <f t="shared" si="2"/>
        <v>0</v>
      </c>
      <c r="P32" s="549">
        <f t="shared" si="2"/>
        <v>0</v>
      </c>
      <c r="Q32" s="549">
        <f t="shared" si="2"/>
        <v>0</v>
      </c>
      <c r="R32" s="549">
        <f t="shared" si="2"/>
        <v>0</v>
      </c>
      <c r="S32" s="549">
        <f t="shared" si="2"/>
        <v>0</v>
      </c>
      <c r="T32" s="549">
        <f t="shared" si="2"/>
        <v>0</v>
      </c>
      <c r="U32" s="550">
        <f>SUM(U8:U31)</f>
        <v>0</v>
      </c>
      <c r="V32" s="546">
        <f t="shared" ref="V32:AM32" si="3">SUM(V9:V31)</f>
        <v>0</v>
      </c>
      <c r="W32" s="546">
        <f t="shared" si="3"/>
        <v>0</v>
      </c>
      <c r="X32" s="549">
        <f t="shared" si="3"/>
        <v>0</v>
      </c>
      <c r="Y32" s="547"/>
      <c r="Z32" s="547"/>
      <c r="AA32" s="547"/>
      <c r="AB32" s="549">
        <f t="shared" si="3"/>
        <v>0</v>
      </c>
      <c r="AC32" s="547"/>
      <c r="AD32" s="547"/>
      <c r="AE32" s="549"/>
      <c r="AF32" s="549">
        <f t="shared" si="3"/>
        <v>0</v>
      </c>
      <c r="AG32" s="549">
        <f t="shared" si="3"/>
        <v>0</v>
      </c>
      <c r="AH32" s="549">
        <f t="shared" si="3"/>
        <v>0</v>
      </c>
      <c r="AI32" s="549">
        <f t="shared" si="3"/>
        <v>0</v>
      </c>
      <c r="AJ32" s="549">
        <f t="shared" si="3"/>
        <v>0</v>
      </c>
      <c r="AK32" s="549">
        <f t="shared" si="3"/>
        <v>0</v>
      </c>
      <c r="AL32" s="549">
        <f t="shared" si="3"/>
        <v>0</v>
      </c>
      <c r="AM32" s="549">
        <f t="shared" si="3"/>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350" t="str">
        <f t="shared" ref="E36:AM36" si="4">E7</f>
        <v>Units of Service</v>
      </c>
      <c r="F36" s="400" t="str">
        <f t="shared" si="4"/>
        <v>OAA Title III B</v>
      </c>
      <c r="G36" s="404" t="str">
        <f t="shared" si="4"/>
        <v>OAA Title III C1</v>
      </c>
      <c r="H36" s="400" t="str">
        <f t="shared" si="4"/>
        <v>OAA Title III C2</v>
      </c>
      <c r="I36" s="400" t="str">
        <f t="shared" si="4"/>
        <v>OAA Title III E</v>
      </c>
      <c r="J36" s="400" t="str">
        <f t="shared" si="4"/>
        <v>OAA ARPA Title III B</v>
      </c>
      <c r="K36" s="404" t="str">
        <f t="shared" si="4"/>
        <v>OAA ARPA Title III C1</v>
      </c>
      <c r="L36" s="576" t="str">
        <f t="shared" si="4"/>
        <v>OAA APRA Title III C2</v>
      </c>
      <c r="M36" s="350" t="str">
        <f t="shared" si="4"/>
        <v>Tax Levy</v>
      </c>
      <c r="N36" s="350" t="str">
        <f t="shared" si="4"/>
        <v>Basic County Allocation (BCA)</v>
      </c>
      <c r="O36" s="350" t="str">
        <f t="shared" si="4"/>
        <v>85.21 FUNDS</v>
      </c>
      <c r="P36" s="350" t="str">
        <f t="shared" si="4"/>
        <v>AFCSP</v>
      </c>
      <c r="Q36" s="350" t="str">
        <f t="shared" si="4"/>
        <v>Non Federal Match - Cash</v>
      </c>
      <c r="R36" s="350" t="str">
        <f t="shared" si="4"/>
        <v>Non Federal Match - In-kind</v>
      </c>
      <c r="S36" s="350" t="str">
        <f t="shared" si="4"/>
        <v>Other (local, State, Fed)</v>
      </c>
      <c r="T36" s="350" t="str">
        <f t="shared" si="4"/>
        <v>Program Income</v>
      </c>
      <c r="U36" s="350" t="str">
        <f t="shared" si="4"/>
        <v>Total Expenditures</v>
      </c>
      <c r="V36" s="350" t="str">
        <f t="shared" si="4"/>
        <v>Individuals Served</v>
      </c>
      <c r="W36" s="350" t="str">
        <f t="shared" si="4"/>
        <v>Units of Service</v>
      </c>
      <c r="X36" s="400" t="str">
        <f t="shared" si="4"/>
        <v>OAA Title III B</v>
      </c>
      <c r="Y36" s="404" t="str">
        <f t="shared" si="4"/>
        <v>OAA Title III C1</v>
      </c>
      <c r="Z36" s="405" t="str">
        <f t="shared" si="4"/>
        <v>OAA Title III C2</v>
      </c>
      <c r="AA36" s="400" t="str">
        <f t="shared" si="4"/>
        <v>OAA Title III E</v>
      </c>
      <c r="AB36" s="400" t="str">
        <f t="shared" si="4"/>
        <v>OAA ARPA Title III B</v>
      </c>
      <c r="AC36" s="404" t="str">
        <f t="shared" si="4"/>
        <v>OAA ARPA Title III C1</v>
      </c>
      <c r="AD36" s="405" t="str">
        <f t="shared" si="4"/>
        <v>OAA APRA Title III C2</v>
      </c>
      <c r="AE36" s="350" t="str">
        <f t="shared" si="4"/>
        <v>Tax Levy</v>
      </c>
      <c r="AF36" s="350" t="str">
        <f t="shared" si="4"/>
        <v>Basic County Allocation (BCA)</v>
      </c>
      <c r="AG36" s="350" t="str">
        <f t="shared" si="4"/>
        <v>85.21 Funds</v>
      </c>
      <c r="AH36" s="350" t="str">
        <f t="shared" si="4"/>
        <v>AFCSP</v>
      </c>
      <c r="AI36" s="350" t="str">
        <f t="shared" si="4"/>
        <v>Non Federal Match - Cash</v>
      </c>
      <c r="AJ36" s="350" t="str">
        <f t="shared" si="4"/>
        <v>Non Federal Match - In-kind</v>
      </c>
      <c r="AK36" s="350" t="str">
        <f t="shared" si="4"/>
        <v>Other (local, State, Fed)</v>
      </c>
      <c r="AL36" s="350" t="str">
        <f t="shared" si="4"/>
        <v>Program Income</v>
      </c>
      <c r="AM36" s="350" t="str">
        <f t="shared" si="4"/>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389" t="s">
        <v>371</v>
      </c>
      <c r="C38" s="390" t="s">
        <v>372</v>
      </c>
      <c r="D38" s="536"/>
      <c r="E38" s="537"/>
      <c r="F38" s="538"/>
      <c r="G38" s="539"/>
      <c r="H38" s="538"/>
      <c r="I38" s="538"/>
      <c r="J38" s="538"/>
      <c r="K38" s="540"/>
      <c r="L38" s="538"/>
      <c r="M38" s="539"/>
      <c r="N38" s="539"/>
      <c r="O38" s="539"/>
      <c r="P38" s="539"/>
      <c r="Q38" s="539"/>
      <c r="R38" s="539"/>
      <c r="S38" s="539"/>
      <c r="T38" s="539"/>
      <c r="U38" s="541">
        <f>SUM(F38:T38)</f>
        <v>0</v>
      </c>
      <c r="V38" s="542">
        <f>+D38+Mar!V38</f>
        <v>0</v>
      </c>
      <c r="W38" s="542">
        <f>+E38+Mar!W38</f>
        <v>0</v>
      </c>
      <c r="X38" s="538"/>
      <c r="Y38" s="544">
        <f>+G38+Mar!Y38</f>
        <v>0</v>
      </c>
      <c r="Z38" s="544">
        <f>+H38+Mar!Z38</f>
        <v>0</v>
      </c>
      <c r="AA38" s="538"/>
      <c r="AB38" s="538"/>
      <c r="AC38" s="538">
        <f>+K38+Mar!AC38</f>
        <v>0</v>
      </c>
      <c r="AD38" s="538">
        <f>+L38+Mar!AD38</f>
        <v>0</v>
      </c>
      <c r="AE38" s="544"/>
      <c r="AF38" s="544">
        <f>+N38+Mar!AF38</f>
        <v>0</v>
      </c>
      <c r="AG38" s="544">
        <f>+O38+Mar!AG38</f>
        <v>0</v>
      </c>
      <c r="AH38" s="544">
        <f>+P38+Mar!AH38</f>
        <v>0</v>
      </c>
      <c r="AI38" s="544">
        <f>+Q38+Mar!AI38</f>
        <v>0</v>
      </c>
      <c r="AJ38" s="544">
        <f>+R38+Mar!AJ38</f>
        <v>0</v>
      </c>
      <c r="AK38" s="544">
        <f>+S38+Mar!AK38</f>
        <v>0</v>
      </c>
      <c r="AL38" s="544">
        <f>+T38+Mar!AL38</f>
        <v>0</v>
      </c>
      <c r="AM38" s="545">
        <f>SUM(X38:AL38)</f>
        <v>0</v>
      </c>
    </row>
    <row r="39" spans="1:39">
      <c r="A39" s="348" t="s">
        <v>374</v>
      </c>
      <c r="B39" s="387" t="s">
        <v>375</v>
      </c>
      <c r="C39" s="388" t="s">
        <v>372</v>
      </c>
      <c r="D39" s="536"/>
      <c r="E39" s="537"/>
      <c r="F39" s="538"/>
      <c r="G39" s="539"/>
      <c r="H39" s="538"/>
      <c r="I39" s="538"/>
      <c r="J39" s="538"/>
      <c r="K39" s="540"/>
      <c r="L39" s="538"/>
      <c r="M39" s="540"/>
      <c r="N39" s="540"/>
      <c r="O39" s="539"/>
      <c r="P39" s="539"/>
      <c r="Q39" s="539"/>
      <c r="R39" s="539"/>
      <c r="S39" s="539"/>
      <c r="T39" s="539"/>
      <c r="U39" s="541">
        <f>SUM(F39:T39)</f>
        <v>0</v>
      </c>
      <c r="V39" s="542">
        <f>+D39+Mar!V39</f>
        <v>0</v>
      </c>
      <c r="W39" s="542">
        <f>+E39+Mar!W39</f>
        <v>0</v>
      </c>
      <c r="X39" s="538"/>
      <c r="Y39" s="544">
        <f>+G39+Mar!Y39</f>
        <v>0</v>
      </c>
      <c r="Z39" s="544">
        <f>+H39+Mar!Z39</f>
        <v>0</v>
      </c>
      <c r="AA39" s="538"/>
      <c r="AB39" s="538"/>
      <c r="AC39" s="538">
        <f>+K39+Mar!AC39</f>
        <v>0</v>
      </c>
      <c r="AD39" s="538">
        <f>+L39+Mar!AD39</f>
        <v>0</v>
      </c>
      <c r="AE39" s="544"/>
      <c r="AF39" s="544">
        <f>+N39+Mar!AF39</f>
        <v>0</v>
      </c>
      <c r="AG39" s="544">
        <f>+O39+Mar!AG39</f>
        <v>0</v>
      </c>
      <c r="AH39" s="544">
        <f>+P39+Mar!AH39</f>
        <v>0</v>
      </c>
      <c r="AI39" s="544">
        <f>+Q39+Mar!AI39</f>
        <v>0</v>
      </c>
      <c r="AJ39" s="544">
        <f>+R39+Mar!AJ39</f>
        <v>0</v>
      </c>
      <c r="AK39" s="544">
        <f>+S39+Mar!AK39</f>
        <v>0</v>
      </c>
      <c r="AL39" s="544">
        <f>+T39+Mar!AL39</f>
        <v>0</v>
      </c>
      <c r="AM39" s="545">
        <f>SUM(X39:AL39)</f>
        <v>0</v>
      </c>
    </row>
    <row r="40" spans="1:39" s="348" customFormat="1" thickBot="1">
      <c r="A40" s="348" t="s">
        <v>380</v>
      </c>
      <c r="B40" s="391" t="s">
        <v>381</v>
      </c>
      <c r="C40" s="392" t="s">
        <v>382</v>
      </c>
      <c r="D40" s="536"/>
      <c r="E40" s="537"/>
      <c r="F40" s="538"/>
      <c r="G40" s="539"/>
      <c r="H40" s="538"/>
      <c r="I40" s="538"/>
      <c r="J40" s="538"/>
      <c r="K40" s="540"/>
      <c r="L40" s="538"/>
      <c r="M40" s="540"/>
      <c r="N40" s="540"/>
      <c r="O40" s="539"/>
      <c r="P40" s="539"/>
      <c r="Q40" s="539"/>
      <c r="R40" s="539"/>
      <c r="S40" s="539"/>
      <c r="T40" s="539"/>
      <c r="U40" s="541">
        <f>SUM(F40:T40)</f>
        <v>0</v>
      </c>
      <c r="V40" s="542">
        <f>+D40+Mar!V40</f>
        <v>0</v>
      </c>
      <c r="W40" s="542">
        <f>+E40+Mar!W40</f>
        <v>0</v>
      </c>
      <c r="X40" s="538"/>
      <c r="Y40" s="544">
        <f>+G40+Mar!Y40</f>
        <v>0</v>
      </c>
      <c r="Z40" s="544">
        <f>+H40+Mar!Z40</f>
        <v>0</v>
      </c>
      <c r="AA40" s="538"/>
      <c r="AB40" s="538"/>
      <c r="AC40" s="538">
        <f>+K40+Mar!AC40</f>
        <v>0</v>
      </c>
      <c r="AD40" s="538">
        <f>+L40+Mar!AD40</f>
        <v>0</v>
      </c>
      <c r="AE40" s="544"/>
      <c r="AF40" s="544">
        <f>+N40+Mar!AF40</f>
        <v>0</v>
      </c>
      <c r="AG40" s="544">
        <f>+O40+Mar!AG40</f>
        <v>0</v>
      </c>
      <c r="AH40" s="544">
        <f>+P40+Mar!AH40</f>
        <v>0</v>
      </c>
      <c r="AI40" s="544">
        <f>+Q40+Mar!AI40</f>
        <v>0</v>
      </c>
      <c r="AJ40" s="544">
        <f>+R40+Mar!AJ40</f>
        <v>0</v>
      </c>
      <c r="AK40" s="544">
        <f>+S40+Mar!AK40</f>
        <v>0</v>
      </c>
      <c r="AL40" s="544">
        <f>+T40+Mar!AL40</f>
        <v>0</v>
      </c>
      <c r="AM40" s="545">
        <f>SUM(X40:AL40)</f>
        <v>0</v>
      </c>
    </row>
    <row r="41" spans="1:39" ht="15" thickBot="1">
      <c r="A41" s="348"/>
      <c r="B41" s="376" t="s">
        <v>406</v>
      </c>
      <c r="C41" s="376"/>
      <c r="D41" s="546">
        <f>SUM(D38:D40)</f>
        <v>0</v>
      </c>
      <c r="E41" s="546">
        <f t="shared" ref="E41:AM41" si="5">SUM(E38:E40)</f>
        <v>0</v>
      </c>
      <c r="F41" s="547"/>
      <c r="G41" s="548">
        <f t="shared" si="5"/>
        <v>0</v>
      </c>
      <c r="H41" s="547">
        <f t="shared" si="5"/>
        <v>0</v>
      </c>
      <c r="I41" s="547"/>
      <c r="J41" s="547"/>
      <c r="K41" s="549">
        <f t="shared" si="5"/>
        <v>0</v>
      </c>
      <c r="L41" s="547">
        <f t="shared" si="5"/>
        <v>0</v>
      </c>
      <c r="M41" s="549">
        <f t="shared" si="5"/>
        <v>0</v>
      </c>
      <c r="N41" s="549">
        <f t="shared" si="5"/>
        <v>0</v>
      </c>
      <c r="O41" s="549">
        <f t="shared" si="5"/>
        <v>0</v>
      </c>
      <c r="P41" s="549">
        <f t="shared" si="5"/>
        <v>0</v>
      </c>
      <c r="Q41" s="549">
        <f t="shared" si="5"/>
        <v>0</v>
      </c>
      <c r="R41" s="549">
        <f t="shared" si="5"/>
        <v>0</v>
      </c>
      <c r="S41" s="549">
        <f t="shared" si="5"/>
        <v>0</v>
      </c>
      <c r="T41" s="549">
        <f t="shared" si="5"/>
        <v>0</v>
      </c>
      <c r="U41" s="550">
        <f t="shared" si="5"/>
        <v>0</v>
      </c>
      <c r="V41" s="546">
        <f t="shared" si="5"/>
        <v>0</v>
      </c>
      <c r="W41" s="546">
        <f t="shared" si="5"/>
        <v>0</v>
      </c>
      <c r="X41" s="547"/>
      <c r="Y41" s="549">
        <f t="shared" si="5"/>
        <v>0</v>
      </c>
      <c r="Z41" s="549">
        <f t="shared" si="5"/>
        <v>0</v>
      </c>
      <c r="AA41" s="547"/>
      <c r="AB41" s="547"/>
      <c r="AC41" s="547">
        <f t="shared" si="5"/>
        <v>0</v>
      </c>
      <c r="AD41" s="547">
        <f t="shared" si="5"/>
        <v>0</v>
      </c>
      <c r="AE41" s="549"/>
      <c r="AF41" s="549">
        <f t="shared" si="5"/>
        <v>0</v>
      </c>
      <c r="AG41" s="549">
        <f t="shared" si="5"/>
        <v>0</v>
      </c>
      <c r="AH41" s="549">
        <f t="shared" si="5"/>
        <v>0</v>
      </c>
      <c r="AI41" s="549">
        <f t="shared" si="5"/>
        <v>0</v>
      </c>
      <c r="AJ41" s="549">
        <f t="shared" si="5"/>
        <v>0</v>
      </c>
      <c r="AK41" s="549">
        <f t="shared" si="5"/>
        <v>0</v>
      </c>
      <c r="AL41" s="549">
        <f t="shared" si="5"/>
        <v>0</v>
      </c>
      <c r="AM41" s="549">
        <f t="shared" si="5"/>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350" t="str">
        <f t="shared" ref="E45:AM45" si="6">E7</f>
        <v>Units of Service</v>
      </c>
      <c r="F45" s="402" t="str">
        <f t="shared" si="6"/>
        <v>OAA Title III B</v>
      </c>
      <c r="G45" s="402" t="str">
        <f t="shared" si="6"/>
        <v>OAA Title III C1</v>
      </c>
      <c r="H45" s="402" t="str">
        <f t="shared" si="6"/>
        <v>OAA Title III C2</v>
      </c>
      <c r="I45" s="349" t="str">
        <f t="shared" si="6"/>
        <v>OAA Title III E</v>
      </c>
      <c r="J45" s="402" t="str">
        <f t="shared" si="6"/>
        <v>OAA ARPA Title III B</v>
      </c>
      <c r="K45" s="402" t="str">
        <f t="shared" si="6"/>
        <v>OAA ARPA Title III C1</v>
      </c>
      <c r="L45" s="577" t="str">
        <f t="shared" si="6"/>
        <v>OAA APRA Title III C2</v>
      </c>
      <c r="M45" s="349" t="str">
        <f t="shared" si="6"/>
        <v>Tax Levy</v>
      </c>
      <c r="N45" s="349" t="str">
        <f t="shared" si="6"/>
        <v>Basic County Allocation (BCA)</v>
      </c>
      <c r="O45" s="447" t="str">
        <f t="shared" si="6"/>
        <v>85.21 FUNDS</v>
      </c>
      <c r="P45" s="349" t="str">
        <f t="shared" si="6"/>
        <v>AFCSP</v>
      </c>
      <c r="Q45" s="349" t="str">
        <f t="shared" si="6"/>
        <v>Non Federal Match - Cash</v>
      </c>
      <c r="R45" s="349" t="str">
        <f t="shared" si="6"/>
        <v>Non Federal Match - In-kind</v>
      </c>
      <c r="S45" s="349" t="str">
        <f t="shared" si="6"/>
        <v>Other (local, State, Fed)</v>
      </c>
      <c r="T45" s="349" t="str">
        <f t="shared" si="6"/>
        <v>Program Income</v>
      </c>
      <c r="U45" s="349" t="str">
        <f t="shared" si="6"/>
        <v>Total Expenditures</v>
      </c>
      <c r="V45" s="349" t="str">
        <f t="shared" si="6"/>
        <v>Individuals Served</v>
      </c>
      <c r="W45" s="349" t="str">
        <f t="shared" si="6"/>
        <v>Units of Service</v>
      </c>
      <c r="X45" s="402" t="str">
        <f t="shared" si="6"/>
        <v>OAA Title III B</v>
      </c>
      <c r="Y45" s="402" t="str">
        <f t="shared" si="6"/>
        <v>OAA Title III C1</v>
      </c>
      <c r="Z45" s="402" t="str">
        <f t="shared" si="6"/>
        <v>OAA Title III C2</v>
      </c>
      <c r="AA45" s="349" t="str">
        <f t="shared" si="6"/>
        <v>OAA Title III E</v>
      </c>
      <c r="AB45" s="402" t="str">
        <f t="shared" si="6"/>
        <v>OAA ARPA Title III B</v>
      </c>
      <c r="AC45" s="402" t="str">
        <f t="shared" si="6"/>
        <v>OAA ARPA Title III C1</v>
      </c>
      <c r="AD45" s="402" t="str">
        <f t="shared" si="6"/>
        <v>OAA APRA Title III C2</v>
      </c>
      <c r="AE45" s="349" t="str">
        <f t="shared" si="6"/>
        <v>Tax Levy</v>
      </c>
      <c r="AF45" s="349" t="str">
        <f t="shared" si="6"/>
        <v>Basic County Allocation (BCA)</v>
      </c>
      <c r="AG45" s="349" t="str">
        <f t="shared" si="6"/>
        <v>85.21 Funds</v>
      </c>
      <c r="AH45" s="349" t="str">
        <f t="shared" si="6"/>
        <v>AFCSP</v>
      </c>
      <c r="AI45" s="349" t="str">
        <f t="shared" si="6"/>
        <v>Non Federal Match - Cash</v>
      </c>
      <c r="AJ45" s="349" t="str">
        <f t="shared" si="6"/>
        <v>Non Federal Match - In-kind</v>
      </c>
      <c r="AK45" s="349" t="str">
        <f t="shared" si="6"/>
        <v>Other (local, State, Fed)</v>
      </c>
      <c r="AL45" s="349" t="str">
        <f t="shared" si="6"/>
        <v>Program Income</v>
      </c>
      <c r="AM45" s="356" t="str">
        <f t="shared" si="6"/>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+D47+Mar!V47</f>
        <v>0</v>
      </c>
      <c r="W47" s="542">
        <f>+E47+Mar!W47</f>
        <v>0</v>
      </c>
      <c r="X47" s="538">
        <f t="shared" ref="X47:Z47" si="7">+F47</f>
        <v>0</v>
      </c>
      <c r="Y47" s="538">
        <f t="shared" si="7"/>
        <v>0</v>
      </c>
      <c r="Z47" s="538">
        <f t="shared" si="7"/>
        <v>0</v>
      </c>
      <c r="AA47" s="544">
        <f>+I47+Mar!AA47</f>
        <v>0</v>
      </c>
      <c r="AB47" s="538"/>
      <c r="AC47" s="538"/>
      <c r="AD47" s="538"/>
      <c r="AE47" s="544">
        <f>+M47+Mar!AE47</f>
        <v>0</v>
      </c>
      <c r="AF47" s="544">
        <f>+N47+Mar!AF47</f>
        <v>0</v>
      </c>
      <c r="AG47" s="544">
        <f>+O47+Mar!AG47</f>
        <v>0</v>
      </c>
      <c r="AH47" s="544">
        <f>+P47+Mar!AH47</f>
        <v>0</v>
      </c>
      <c r="AI47" s="544">
        <f>+Q47+Mar!AI47</f>
        <v>0</v>
      </c>
      <c r="AJ47" s="544">
        <f>+R47+Mar!AJ47</f>
        <v>0</v>
      </c>
      <c r="AK47" s="544">
        <f>+S47+Mar!AK47</f>
        <v>0</v>
      </c>
      <c r="AL47" s="544">
        <f>+T47+Mar!AL47</f>
        <v>0</v>
      </c>
      <c r="AM47" s="545">
        <f>SUM(X47:AL47)</f>
        <v>0</v>
      </c>
    </row>
    <row r="48" spans="1:39" ht="15" thickBot="1">
      <c r="A48" s="348"/>
      <c r="B48" s="376" t="s">
        <v>406</v>
      </c>
      <c r="C48" s="376"/>
      <c r="D48" s="546">
        <f t="shared" ref="D48:AM48" si="8">SUM(D47:D47)</f>
        <v>0</v>
      </c>
      <c r="E48" s="546">
        <f t="shared" si="8"/>
        <v>0</v>
      </c>
      <c r="F48" s="547"/>
      <c r="G48" s="547"/>
      <c r="H48" s="547"/>
      <c r="I48" s="549">
        <f t="shared" si="8"/>
        <v>0</v>
      </c>
      <c r="J48" s="547"/>
      <c r="K48" s="547"/>
      <c r="L48" s="547"/>
      <c r="M48" s="549">
        <f t="shared" si="8"/>
        <v>0</v>
      </c>
      <c r="N48" s="549">
        <f t="shared" si="8"/>
        <v>0</v>
      </c>
      <c r="O48" s="549">
        <f t="shared" si="8"/>
        <v>0</v>
      </c>
      <c r="P48" s="549">
        <f t="shared" si="8"/>
        <v>0</v>
      </c>
      <c r="Q48" s="549">
        <f t="shared" si="8"/>
        <v>0</v>
      </c>
      <c r="R48" s="549">
        <f t="shared" si="8"/>
        <v>0</v>
      </c>
      <c r="S48" s="549">
        <f t="shared" si="8"/>
        <v>0</v>
      </c>
      <c r="T48" s="549">
        <f t="shared" si="8"/>
        <v>0</v>
      </c>
      <c r="U48" s="550">
        <f t="shared" si="8"/>
        <v>0</v>
      </c>
      <c r="V48" s="546">
        <f t="shared" si="8"/>
        <v>0</v>
      </c>
      <c r="W48" s="546">
        <f t="shared" si="8"/>
        <v>0</v>
      </c>
      <c r="X48" s="547">
        <f t="shared" si="8"/>
        <v>0</v>
      </c>
      <c r="Y48" s="547">
        <f t="shared" si="8"/>
        <v>0</v>
      </c>
      <c r="Z48" s="547">
        <f t="shared" si="8"/>
        <v>0</v>
      </c>
      <c r="AA48" s="549">
        <f t="shared" si="8"/>
        <v>0</v>
      </c>
      <c r="AB48" s="547"/>
      <c r="AC48" s="547"/>
      <c r="AD48" s="547"/>
      <c r="AE48" s="549">
        <f t="shared" si="8"/>
        <v>0</v>
      </c>
      <c r="AF48" s="549">
        <f t="shared" si="8"/>
        <v>0</v>
      </c>
      <c r="AG48" s="549">
        <f t="shared" si="8"/>
        <v>0</v>
      </c>
      <c r="AH48" s="549">
        <f t="shared" si="8"/>
        <v>0</v>
      </c>
      <c r="AI48" s="549">
        <f t="shared" si="8"/>
        <v>0</v>
      </c>
      <c r="AJ48" s="549">
        <f t="shared" si="8"/>
        <v>0</v>
      </c>
      <c r="AK48" s="549">
        <f t="shared" si="8"/>
        <v>0</v>
      </c>
      <c r="AL48" s="549">
        <f t="shared" si="8"/>
        <v>0</v>
      </c>
      <c r="AM48" s="549">
        <f t="shared" si="8"/>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348" customFormat="1" ht="39" customHeight="1" thickBot="1">
      <c r="D52" s="349" t="str">
        <f>Month!D26</f>
        <v>Individuals Served</v>
      </c>
      <c r="E52" s="350" t="str">
        <f>Month!E26</f>
        <v>Units of Service</v>
      </c>
      <c r="F52" s="351" t="str">
        <f>Month!F26</f>
        <v>OAA Title III B</v>
      </c>
      <c r="G52" s="449" t="str">
        <f>Month!G26</f>
        <v>OAA Title III C1</v>
      </c>
      <c r="H52" s="449" t="str">
        <f>Month!H26</f>
        <v>OAA Title III C2</v>
      </c>
      <c r="I52" s="449" t="str">
        <f>Month!I26</f>
        <v>OAA Title III E</v>
      </c>
      <c r="J52" s="351" t="str">
        <f>Month!J26</f>
        <v>OAA ARPA Title III B</v>
      </c>
      <c r="K52" s="449" t="str">
        <f>Month!K26</f>
        <v>OAA ARPA Title III C1</v>
      </c>
      <c r="L52" s="449"/>
      <c r="M52" s="450" t="str">
        <f>Month!L26</f>
        <v>EBS County</v>
      </c>
      <c r="N52" s="450" t="str">
        <f>Month!M26</f>
        <v>EBS state</v>
      </c>
      <c r="O52" s="450" t="str">
        <f>Month!N26</f>
        <v>OCI</v>
      </c>
      <c r="P52" s="450" t="str">
        <f>Month!O26</f>
        <v>SHIP</v>
      </c>
      <c r="Q52" s="450" t="str">
        <f>Month!P26</f>
        <v>MIPPA</v>
      </c>
      <c r="R52" s="349" t="str">
        <f>Month!Q26</f>
        <v>Non Federal Match - Cash</v>
      </c>
      <c r="S52" s="349" t="str">
        <f>Month!R26</f>
        <v>Non Federal Match - In-kind</v>
      </c>
      <c r="T52" s="349" t="str">
        <f>Month!S26</f>
        <v>Other (local, State, Fed)</v>
      </c>
      <c r="U52" s="349" t="str">
        <f>Month!T26</f>
        <v>Program Income</v>
      </c>
      <c r="V52" s="349" t="str">
        <f>Month!U26</f>
        <v>Total Expenditures</v>
      </c>
      <c r="W52" s="349" t="str">
        <f>Month!V26</f>
        <v>Individuals Served</v>
      </c>
      <c r="X52" s="349" t="str">
        <f>Month!W26</f>
        <v>Units of Service</v>
      </c>
      <c r="Y52" s="351" t="str">
        <f>Month!X26</f>
        <v>OAA Title III B</v>
      </c>
      <c r="Z52" s="402" t="str">
        <f>Month!Y26</f>
        <v>OAA Title III C1</v>
      </c>
      <c r="AA52" s="402" t="str">
        <f>Month!Z26</f>
        <v>OAA Title III C2</v>
      </c>
      <c r="AB52" s="449" t="str">
        <f>Month!AA26</f>
        <v>OAA Title III E</v>
      </c>
      <c r="AC52" s="402" t="str">
        <f>Month!AB26</f>
        <v>OAA ARPA Title III B</v>
      </c>
      <c r="AD52" s="402" t="str">
        <f>Month!AC26</f>
        <v>OAA ARPA Title III C1</v>
      </c>
      <c r="AE52" s="450" t="str">
        <f>Month!AD26</f>
        <v>EBS County</v>
      </c>
      <c r="AF52" s="450" t="str">
        <f>Month!AE26</f>
        <v>EBS state</v>
      </c>
      <c r="AG52" s="450" t="str">
        <f>Month!AF26</f>
        <v>OCI</v>
      </c>
      <c r="AH52" s="450" t="str">
        <f>Month!AG26</f>
        <v>SHIP</v>
      </c>
      <c r="AI52" s="450" t="str">
        <f>Month!AH26</f>
        <v>MIPPA</v>
      </c>
      <c r="AJ52" s="349" t="str">
        <f>Month!AI26</f>
        <v>Non Federal Match - Cash</v>
      </c>
      <c r="AK52" s="349" t="str">
        <f>Month!AJ26</f>
        <v>Non Federal Match - In-kind</v>
      </c>
      <c r="AL52" s="349" t="str">
        <f>Month!AK26</f>
        <v>Other (local, State, Fed)</v>
      </c>
      <c r="AM52" s="349" t="str">
        <f>Month!AL26</f>
        <v>Program Income</v>
      </c>
      <c r="AN52" s="356"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c r="S54" s="539"/>
      <c r="T54" s="539"/>
      <c r="U54" s="539"/>
      <c r="V54" s="541">
        <f>SUM(F54:U54)</f>
        <v>0</v>
      </c>
      <c r="W54" s="542">
        <f>+D54+Mar!W54</f>
        <v>0</v>
      </c>
      <c r="X54" s="542">
        <f>+E54+Mar!X54</f>
        <v>0</v>
      </c>
      <c r="Y54" s="542">
        <f>+F54+Mar!Y54</f>
        <v>0</v>
      </c>
      <c r="Z54" s="538"/>
      <c r="AA54" s="538"/>
      <c r="AB54" s="551"/>
      <c r="AC54" s="538">
        <f>+J54+Mar!AC54</f>
        <v>0</v>
      </c>
      <c r="AD54" s="538"/>
      <c r="AE54" s="542">
        <f>+M54+Mar!AE54</f>
        <v>0</v>
      </c>
      <c r="AF54" s="542">
        <f>+N54+Mar!AF54</f>
        <v>0</v>
      </c>
      <c r="AG54" s="542">
        <f>+O54+Mar!AG54</f>
        <v>0</v>
      </c>
      <c r="AH54" s="542">
        <f>+P54+Mar!AH54</f>
        <v>0</v>
      </c>
      <c r="AI54" s="542">
        <f>+Q54+Mar!AI54</f>
        <v>0</v>
      </c>
      <c r="AJ54" s="542">
        <f>+R54+Mar!AJ54</f>
        <v>0</v>
      </c>
      <c r="AK54" s="542">
        <f>+S54+Mar!AK54</f>
        <v>0</v>
      </c>
      <c r="AL54" s="542">
        <f>+T54+Mar!AL54</f>
        <v>0</v>
      </c>
      <c r="AM54" s="542">
        <f>+U54+Mar!AM54</f>
        <v>0</v>
      </c>
      <c r="AN54" s="545">
        <f>SUM(Y54:AM54)</f>
        <v>0</v>
      </c>
    </row>
    <row r="55" spans="1:40" ht="15" thickBot="1">
      <c r="A55" s="348"/>
      <c r="B55" s="376" t="s">
        <v>406</v>
      </c>
      <c r="C55" s="376"/>
      <c r="D55" s="546">
        <f t="shared" ref="D55:F55" si="9">SUM(D54:D54)</f>
        <v>0</v>
      </c>
      <c r="E55" s="546">
        <f t="shared" si="9"/>
        <v>0</v>
      </c>
      <c r="F55" s="549">
        <f t="shared" si="9"/>
        <v>0</v>
      </c>
      <c r="G55" s="552"/>
      <c r="H55" s="552"/>
      <c r="I55" s="552">
        <f t="shared" ref="I55" si="10">SUM(I54:I54)</f>
        <v>0</v>
      </c>
      <c r="J55" s="549">
        <f>SUM(J54:J54)</f>
        <v>0</v>
      </c>
      <c r="K55" s="552"/>
      <c r="L55" s="552"/>
      <c r="M55" s="549">
        <f t="shared" ref="M55:W55" si="11">SUM(M54:M54)</f>
        <v>0</v>
      </c>
      <c r="N55" s="549">
        <f t="shared" si="11"/>
        <v>0</v>
      </c>
      <c r="O55" s="549">
        <f t="shared" si="11"/>
        <v>0</v>
      </c>
      <c r="P55" s="549">
        <f t="shared" si="11"/>
        <v>0</v>
      </c>
      <c r="Q55" s="549">
        <f t="shared" si="11"/>
        <v>0</v>
      </c>
      <c r="R55" s="549">
        <f t="shared" si="11"/>
        <v>0</v>
      </c>
      <c r="S55" s="549">
        <f t="shared" si="11"/>
        <v>0</v>
      </c>
      <c r="T55" s="549">
        <f t="shared" si="11"/>
        <v>0</v>
      </c>
      <c r="U55" s="549">
        <f t="shared" si="11"/>
        <v>0</v>
      </c>
      <c r="V55" s="550">
        <f t="shared" si="11"/>
        <v>0</v>
      </c>
      <c r="W55" s="546">
        <f t="shared" si="11"/>
        <v>0</v>
      </c>
      <c r="X55" s="546">
        <f t="shared" ref="X55:Y55" si="12">SUM(X54:X54)</f>
        <v>0</v>
      </c>
      <c r="Y55" s="546">
        <f t="shared" si="12"/>
        <v>0</v>
      </c>
      <c r="Z55" s="547"/>
      <c r="AA55" s="547"/>
      <c r="AB55" s="552"/>
      <c r="AC55" s="547">
        <f t="shared" ref="AC55:AM55" si="13">SUM(AC54:AC54)</f>
        <v>0</v>
      </c>
      <c r="AD55" s="547"/>
      <c r="AE55" s="546">
        <f t="shared" si="13"/>
        <v>0</v>
      </c>
      <c r="AF55" s="546">
        <f t="shared" si="13"/>
        <v>0</v>
      </c>
      <c r="AG55" s="546">
        <f t="shared" si="13"/>
        <v>0</v>
      </c>
      <c r="AH55" s="546">
        <f t="shared" si="13"/>
        <v>0</v>
      </c>
      <c r="AI55" s="546">
        <f t="shared" si="13"/>
        <v>0</v>
      </c>
      <c r="AJ55" s="546">
        <f t="shared" si="13"/>
        <v>0</v>
      </c>
      <c r="AK55" s="546">
        <f t="shared" si="13"/>
        <v>0</v>
      </c>
      <c r="AL55" s="546">
        <f t="shared" si="13"/>
        <v>0</v>
      </c>
      <c r="AM55" s="546">
        <f t="shared" si="13"/>
        <v>0</v>
      </c>
      <c r="AN55" s="549">
        <f t="shared" ref="AN55" si="14">SUM(AN54:AN54)</f>
        <v>0</v>
      </c>
    </row>
  </sheetData>
  <sheetProtection algorithmName="SHA-512" hashValue="Wghe+HdJ54/l0DAnyxbUmhoerqLrD/3NXaq6A/EMbx/02QotJrHfKSPIfNDhIr8BaOedZsqFdSPG4EysIrJaTg==" saltValue="VHZoXiALYKfs9GbRpseYaQ==" spinCount="100000" sheet="1" formatColumns="0"/>
  <mergeCells count="2">
    <mergeCell ref="A1:U1"/>
    <mergeCell ref="A2:U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errorTitle="Whole Numbers" error="You must use whole numbers, do not enter cents." xr:uid="{F7107E44-205E-4125-A68F-C1F0D872C30A}">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E55D0-0572-43E8-ABD7-A372FBDA04CC}">
  <sheetPr>
    <tabColor rgb="FF92D050"/>
  </sheetPr>
  <dimension ref="A1:AN55"/>
  <sheetViews>
    <sheetView zoomScale="80" zoomScaleNormal="80" workbookViewId="0">
      <pane xSplit="3" ySplit="7" topLeftCell="D8" activePane="bottomRight" state="frozen"/>
      <selection activeCell="M15" sqref="M15"/>
      <selection pane="topRight" activeCell="M15" sqref="M15"/>
      <selection pane="bottomLeft" activeCell="M15" sqref="M15"/>
      <selection pane="bottomRight" activeCell="M15" sqref="M15"/>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2" width="12.664062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May</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348" customFormat="1" ht="42" customHeight="1" thickBot="1">
      <c r="D7" s="349" t="str">
        <f>Month!D21</f>
        <v>Individuals Served</v>
      </c>
      <c r="E7" s="350" t="str">
        <f>Month!E21</f>
        <v>Units of Service</v>
      </c>
      <c r="F7" s="351" t="str">
        <f>Month!F21</f>
        <v>OAA Title III B</v>
      </c>
      <c r="G7" s="397" t="str">
        <f>Month!G21</f>
        <v>OAA Title III C1</v>
      </c>
      <c r="H7" s="397" t="str">
        <f>Month!H21</f>
        <v>OAA Title III C2</v>
      </c>
      <c r="I7" s="397" t="str">
        <f>Month!I21</f>
        <v>OAA Title III E</v>
      </c>
      <c r="J7" s="351" t="str">
        <f>Month!J21</f>
        <v>OAA ARPA Title III B</v>
      </c>
      <c r="K7" s="397" t="str">
        <f>Month!K21</f>
        <v>OAA ARPA Title III C1</v>
      </c>
      <c r="L7" s="575" t="str">
        <f>Month!L21</f>
        <v>OAA APRA Title III C2</v>
      </c>
      <c r="M7" s="354" t="str">
        <f>Month!M21</f>
        <v>Tax Levy</v>
      </c>
      <c r="N7" s="354" t="str">
        <f>Month!N21</f>
        <v>Basic County Allocation (BCA)</v>
      </c>
      <c r="O7" s="354" t="str">
        <f>Month!O21</f>
        <v>85.21 FUNDS</v>
      </c>
      <c r="P7" s="351" t="str">
        <f>Month!P21</f>
        <v>AFCSP</v>
      </c>
      <c r="Q7" s="351" t="str">
        <f>Month!Q21</f>
        <v>Non Federal Match - Cash</v>
      </c>
      <c r="R7" s="351" t="str">
        <f>Month!R21</f>
        <v>Non Federal Match - In-kind</v>
      </c>
      <c r="S7" s="352" t="str">
        <f>Month!S21</f>
        <v>Other (local, State, Fed)</v>
      </c>
      <c r="T7" s="353" t="str">
        <f>Month!T21</f>
        <v>Program Income</v>
      </c>
      <c r="U7" s="354" t="str">
        <f>Month!U21</f>
        <v>Total Expenditures</v>
      </c>
      <c r="V7" s="355" t="str">
        <f>Month!V21</f>
        <v>Individuals Served</v>
      </c>
      <c r="W7" s="329" t="str">
        <f>Month!W21</f>
        <v>Units of Service</v>
      </c>
      <c r="X7" s="351" t="str">
        <f>Month!X21</f>
        <v>OAA Title III B</v>
      </c>
      <c r="Y7" s="397" t="str">
        <f>Month!Y21</f>
        <v>OAA Title III C1</v>
      </c>
      <c r="Z7" s="397" t="str">
        <f>Month!Z21</f>
        <v>OAA Title III C2</v>
      </c>
      <c r="AA7" s="397" t="str">
        <f>Month!AA21</f>
        <v>OAA Title III E</v>
      </c>
      <c r="AB7" s="397" t="str">
        <f>Month!AB21</f>
        <v>OAA ARPA Title III B</v>
      </c>
      <c r="AC7" s="397" t="str">
        <f>Month!AC21</f>
        <v>OAA ARPA Title III C1</v>
      </c>
      <c r="AD7" s="399" t="str">
        <f>Month!AD21</f>
        <v>OAA APRA Title III C2</v>
      </c>
      <c r="AE7" s="351" t="str">
        <f>Month!AE21</f>
        <v>Tax Levy</v>
      </c>
      <c r="AF7" s="351" t="str">
        <f>Month!AF21</f>
        <v>Basic County Allocation (BCA)</v>
      </c>
      <c r="AG7" s="351" t="str">
        <f>Month!AG21</f>
        <v>85.21 Funds</v>
      </c>
      <c r="AH7" s="351" t="str">
        <f>Month!AH21</f>
        <v>AFCSP</v>
      </c>
      <c r="AI7" s="351" t="str">
        <f>Month!AI21</f>
        <v>Non Federal Match - Cash</v>
      </c>
      <c r="AJ7" s="351" t="str">
        <f>Month!AJ21</f>
        <v>Non Federal Match - In-kind</v>
      </c>
      <c r="AK7" s="352" t="str">
        <f>Month!AK21</f>
        <v>Other (local, State, Fed)</v>
      </c>
      <c r="AL7" s="353" t="str">
        <f>Month!AL21</f>
        <v>Program Income</v>
      </c>
      <c r="AM7" s="356"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+D9+Apr!V9</f>
        <v>0</v>
      </c>
      <c r="W9" s="542">
        <f>+E9+Apr!W9</f>
        <v>0</v>
      </c>
      <c r="X9" s="545">
        <f>+F9+Apr!X9</f>
        <v>0</v>
      </c>
      <c r="Y9" s="553"/>
      <c r="Z9" s="553"/>
      <c r="AA9" s="553"/>
      <c r="AB9" s="545">
        <f>+J9+Apr!AB9</f>
        <v>0</v>
      </c>
      <c r="AC9" s="553"/>
      <c r="AD9" s="553"/>
      <c r="AE9" s="545"/>
      <c r="AF9" s="545">
        <f>+N9+Apr!AF9</f>
        <v>0</v>
      </c>
      <c r="AG9" s="545">
        <f>+O9+Apr!AG9</f>
        <v>0</v>
      </c>
      <c r="AH9" s="545">
        <f>+P9+Apr!AH9</f>
        <v>0</v>
      </c>
      <c r="AI9" s="545">
        <f>+Q9+Apr!AI9</f>
        <v>0</v>
      </c>
      <c r="AJ9" s="545">
        <f>+R9+Apr!AJ9</f>
        <v>0</v>
      </c>
      <c r="AK9" s="545">
        <f>+S9+Apr!AK9</f>
        <v>0</v>
      </c>
      <c r="AL9" s="545">
        <f>+T9+Apr!AL9</f>
        <v>0</v>
      </c>
      <c r="AM9" s="545">
        <f t="shared" ref="AM9:AM31" si="1">SUM(X9:AL9)</f>
        <v>0</v>
      </c>
    </row>
    <row r="10" spans="1:39" s="348" customFormat="1" ht="13.8">
      <c r="A10" s="396" t="s">
        <v>373</v>
      </c>
      <c r="B10" s="365" t="s">
        <v>468</v>
      </c>
      <c r="C10" s="366" t="s">
        <v>369</v>
      </c>
      <c r="D10" s="536"/>
      <c r="E10" s="537"/>
      <c r="F10" s="540"/>
      <c r="G10" s="553"/>
      <c r="H10" s="553"/>
      <c r="I10" s="553"/>
      <c r="J10" s="539"/>
      <c r="K10" s="553"/>
      <c r="L10" s="553"/>
      <c r="M10" s="539"/>
      <c r="N10" s="539"/>
      <c r="O10" s="539"/>
      <c r="P10" s="539"/>
      <c r="Q10" s="539"/>
      <c r="R10" s="539"/>
      <c r="S10" s="539"/>
      <c r="T10" s="539"/>
      <c r="U10" s="541">
        <f t="shared" si="0"/>
        <v>0</v>
      </c>
      <c r="V10" s="542">
        <f>+D10+Apr!V10</f>
        <v>0</v>
      </c>
      <c r="W10" s="542">
        <f>+E10+Apr!W10</f>
        <v>0</v>
      </c>
      <c r="X10" s="545">
        <f>+F10+Apr!X10</f>
        <v>0</v>
      </c>
      <c r="Y10" s="538"/>
      <c r="Z10" s="538"/>
      <c r="AA10" s="538"/>
      <c r="AB10" s="545">
        <f>+J10+Apr!AB10</f>
        <v>0</v>
      </c>
      <c r="AC10" s="538"/>
      <c r="AD10" s="538"/>
      <c r="AE10" s="545"/>
      <c r="AF10" s="545">
        <f>+N10+Apr!AF10</f>
        <v>0</v>
      </c>
      <c r="AG10" s="545">
        <f>+O10+Apr!AG10</f>
        <v>0</v>
      </c>
      <c r="AH10" s="545">
        <f>+P10+Apr!AH10</f>
        <v>0</v>
      </c>
      <c r="AI10" s="545">
        <f>+Q10+Apr!AI10</f>
        <v>0</v>
      </c>
      <c r="AJ10" s="545">
        <f>+R10+Apr!AJ10</f>
        <v>0</v>
      </c>
      <c r="AK10" s="545">
        <f>+S10+Apr!AK10</f>
        <v>0</v>
      </c>
      <c r="AL10" s="545">
        <f>+T10+Apr!AL10</f>
        <v>0</v>
      </c>
      <c r="AM10" s="545">
        <f t="shared" si="1"/>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+D11+Apr!V11</f>
        <v>0</v>
      </c>
      <c r="W11" s="542">
        <f>+E11+Apr!W11</f>
        <v>0</v>
      </c>
      <c r="X11" s="545">
        <f>+F11+Apr!X11</f>
        <v>0</v>
      </c>
      <c r="Y11" s="538"/>
      <c r="Z11" s="538"/>
      <c r="AA11" s="538"/>
      <c r="AB11" s="545">
        <f>+J11+Apr!AB11</f>
        <v>0</v>
      </c>
      <c r="AC11" s="538"/>
      <c r="AD11" s="538"/>
      <c r="AE11" s="545"/>
      <c r="AF11" s="545">
        <f>+N11+Apr!AF11</f>
        <v>0</v>
      </c>
      <c r="AG11" s="545">
        <f>+O11+Apr!AG11</f>
        <v>0</v>
      </c>
      <c r="AH11" s="545">
        <f>+P11+Apr!AH11</f>
        <v>0</v>
      </c>
      <c r="AI11" s="545">
        <f>+Q11+Apr!AI11</f>
        <v>0</v>
      </c>
      <c r="AJ11" s="545">
        <f>+R11+Apr!AJ11</f>
        <v>0</v>
      </c>
      <c r="AK11" s="545">
        <f>+S11+Apr!AK11</f>
        <v>0</v>
      </c>
      <c r="AL11" s="545">
        <f>+T11+Apr!AL11</f>
        <v>0</v>
      </c>
      <c r="AM11" s="545">
        <f t="shared" si="1"/>
        <v>0</v>
      </c>
    </row>
    <row r="12" spans="1:39" s="348" customFormat="1" ht="13.8">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+D12+Apr!V12</f>
        <v>0</v>
      </c>
      <c r="W12" s="542">
        <f>+E12+Apr!W12</f>
        <v>0</v>
      </c>
      <c r="X12" s="545">
        <f>+F12+Apr!X12</f>
        <v>0</v>
      </c>
      <c r="Y12" s="538"/>
      <c r="Z12" s="538"/>
      <c r="AA12" s="538"/>
      <c r="AB12" s="545">
        <f>+J12+Apr!AB12</f>
        <v>0</v>
      </c>
      <c r="AC12" s="538"/>
      <c r="AD12" s="538"/>
      <c r="AE12" s="545"/>
      <c r="AF12" s="545">
        <f>+N12+Apr!AF12</f>
        <v>0</v>
      </c>
      <c r="AG12" s="545">
        <f>+O12+Apr!AG12</f>
        <v>0</v>
      </c>
      <c r="AH12" s="545">
        <f>+P12+Apr!AH12</f>
        <v>0</v>
      </c>
      <c r="AI12" s="545">
        <f>+Q12+Apr!AI12</f>
        <v>0</v>
      </c>
      <c r="AJ12" s="545">
        <f>+R12+Apr!AJ12</f>
        <v>0</v>
      </c>
      <c r="AK12" s="545">
        <f>+S12+Apr!AK12</f>
        <v>0</v>
      </c>
      <c r="AL12" s="545">
        <f>+T12+Apr!AL12</f>
        <v>0</v>
      </c>
      <c r="AM12" s="545">
        <f t="shared" si="1"/>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+D13+Apr!V13</f>
        <v>0</v>
      </c>
      <c r="W13" s="561">
        <f>+E13+Apr!W13</f>
        <v>0</v>
      </c>
      <c r="X13" s="559">
        <f>+F13+Apr!X13</f>
        <v>0</v>
      </c>
      <c r="Y13" s="551"/>
      <c r="Z13" s="551"/>
      <c r="AA13" s="551"/>
      <c r="AB13" s="559">
        <f>+J13+Apr!AB13</f>
        <v>0</v>
      </c>
      <c r="AC13" s="551"/>
      <c r="AD13" s="551"/>
      <c r="AE13" s="559"/>
      <c r="AF13" s="559">
        <f>+N13+Apr!AF13</f>
        <v>0</v>
      </c>
      <c r="AG13" s="559">
        <f>+O13+Apr!AG13</f>
        <v>0</v>
      </c>
      <c r="AH13" s="559">
        <f>+P13+Apr!AH13</f>
        <v>0</v>
      </c>
      <c r="AI13" s="559">
        <f>+Q13+Apr!AI13</f>
        <v>0</v>
      </c>
      <c r="AJ13" s="559">
        <f>+R13+Apr!AJ13</f>
        <v>0</v>
      </c>
      <c r="AK13" s="559">
        <f>+S13+Apr!AK13</f>
        <v>0</v>
      </c>
      <c r="AL13" s="559">
        <f>+T13+Apr!AL13</f>
        <v>0</v>
      </c>
      <c r="AM13" s="559">
        <f t="shared" si="1"/>
        <v>0</v>
      </c>
    </row>
    <row r="14" spans="1:39" s="348" customFormat="1" ht="13.8">
      <c r="A14" s="396" t="s">
        <v>383</v>
      </c>
      <c r="B14" s="365"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+D14+Apr!V14</f>
        <v>0</v>
      </c>
      <c r="W14" s="542">
        <f>+E14+Apr!W14</f>
        <v>0</v>
      </c>
      <c r="X14" s="545">
        <f>+F14+Apr!X14</f>
        <v>0</v>
      </c>
      <c r="Y14" s="538"/>
      <c r="Z14" s="538"/>
      <c r="AA14" s="538"/>
      <c r="AB14" s="545">
        <f>+J14+Apr!AB14</f>
        <v>0</v>
      </c>
      <c r="AC14" s="538"/>
      <c r="AD14" s="538"/>
      <c r="AE14" s="545"/>
      <c r="AF14" s="545">
        <f>+N14+Apr!AF14</f>
        <v>0</v>
      </c>
      <c r="AG14" s="545">
        <f>+O14+Apr!AG14</f>
        <v>0</v>
      </c>
      <c r="AH14" s="545">
        <f>+P14+Apr!AH14</f>
        <v>0</v>
      </c>
      <c r="AI14" s="545">
        <f>+Q14+Apr!AI14</f>
        <v>0</v>
      </c>
      <c r="AJ14" s="545">
        <f>+R14+Apr!AJ14</f>
        <v>0</v>
      </c>
      <c r="AK14" s="545">
        <f>+S14+Apr!AK14</f>
        <v>0</v>
      </c>
      <c r="AL14" s="545">
        <f>+T14+Apr!AL14</f>
        <v>0</v>
      </c>
      <c r="AM14" s="545">
        <f t="shared" si="1"/>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+D15+Apr!V15</f>
        <v>0</v>
      </c>
      <c r="W15" s="542">
        <f>+E15+Apr!W15</f>
        <v>0</v>
      </c>
      <c r="X15" s="545">
        <f>+F15+Apr!X15</f>
        <v>0</v>
      </c>
      <c r="Y15" s="538"/>
      <c r="Z15" s="538"/>
      <c r="AA15" s="538"/>
      <c r="AB15" s="545">
        <f>+J15+Apr!AB15</f>
        <v>0</v>
      </c>
      <c r="AC15" s="538"/>
      <c r="AD15" s="538"/>
      <c r="AE15" s="545"/>
      <c r="AF15" s="545">
        <f>+N15+Apr!AF15</f>
        <v>0</v>
      </c>
      <c r="AG15" s="545">
        <f>+O15+Apr!AG15</f>
        <v>0</v>
      </c>
      <c r="AH15" s="545">
        <f>+P15+Apr!AH15</f>
        <v>0</v>
      </c>
      <c r="AI15" s="545">
        <f>+Q15+Apr!AI15</f>
        <v>0</v>
      </c>
      <c r="AJ15" s="545">
        <f>+R15+Apr!AJ15</f>
        <v>0</v>
      </c>
      <c r="AK15" s="545">
        <f>+S15+Apr!AK15</f>
        <v>0</v>
      </c>
      <c r="AL15" s="545">
        <f>+T15+Apr!AL15</f>
        <v>0</v>
      </c>
      <c r="AM15" s="545">
        <f t="shared" si="1"/>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42">
        <f>+D16+Apr!V16</f>
        <v>0</v>
      </c>
      <c r="W16" s="542">
        <f>+E16+Apr!W16</f>
        <v>0</v>
      </c>
      <c r="X16" s="545">
        <f>+F16+Apr!X16</f>
        <v>0</v>
      </c>
      <c r="Y16" s="568"/>
      <c r="Z16" s="568"/>
      <c r="AA16" s="568"/>
      <c r="AB16" s="545">
        <f>+J16+Apr!AB16</f>
        <v>0</v>
      </c>
      <c r="AC16" s="568"/>
      <c r="AD16" s="568"/>
      <c r="AE16" s="545"/>
      <c r="AF16" s="545">
        <f>+N16+Apr!AF16</f>
        <v>0</v>
      </c>
      <c r="AG16" s="545">
        <f>+O16+Apr!AG16</f>
        <v>0</v>
      </c>
      <c r="AH16" s="545">
        <f>+P16+Apr!AH16</f>
        <v>0</v>
      </c>
      <c r="AI16" s="545">
        <f>+Q16+Apr!AI16</f>
        <v>0</v>
      </c>
      <c r="AJ16" s="545">
        <f>+R16+Apr!AJ16</f>
        <v>0</v>
      </c>
      <c r="AK16" s="545">
        <f>+S16+Apr!AK16</f>
        <v>0</v>
      </c>
      <c r="AL16" s="545">
        <f>+T16+Apr!AL16</f>
        <v>0</v>
      </c>
      <c r="AM16" s="545">
        <f t="shared" si="1"/>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42">
        <f>+D17+Apr!V17</f>
        <v>0</v>
      </c>
      <c r="W17" s="542">
        <f>+E17+Apr!W17</f>
        <v>0</v>
      </c>
      <c r="X17" s="545">
        <f>+F17+Apr!X17</f>
        <v>0</v>
      </c>
      <c r="Y17" s="568"/>
      <c r="Z17" s="568"/>
      <c r="AA17" s="568"/>
      <c r="AB17" s="545">
        <f>+J17+Apr!AB17</f>
        <v>0</v>
      </c>
      <c r="AC17" s="568"/>
      <c r="AD17" s="568"/>
      <c r="AE17" s="545"/>
      <c r="AF17" s="545">
        <f>+N17+Apr!AF17</f>
        <v>0</v>
      </c>
      <c r="AG17" s="545">
        <f>+O17+Apr!AG17</f>
        <v>0</v>
      </c>
      <c r="AH17" s="545">
        <f>+P17+Apr!AH17</f>
        <v>0</v>
      </c>
      <c r="AI17" s="545">
        <f>+Q17+Apr!AI17</f>
        <v>0</v>
      </c>
      <c r="AJ17" s="545">
        <f>+R17+Apr!AJ17</f>
        <v>0</v>
      </c>
      <c r="AK17" s="545">
        <f>+S17+Apr!AK17</f>
        <v>0</v>
      </c>
      <c r="AL17" s="545">
        <f>+T17+Apr!AL17</f>
        <v>0</v>
      </c>
      <c r="AM17" s="545">
        <f t="shared" si="1"/>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42">
        <f>+D18+Apr!V18</f>
        <v>0</v>
      </c>
      <c r="W18" s="542">
        <f>+E18+Apr!W18</f>
        <v>0</v>
      </c>
      <c r="X18" s="545">
        <f>+F18+Apr!X18</f>
        <v>0</v>
      </c>
      <c r="Y18" s="568"/>
      <c r="Z18" s="568"/>
      <c r="AA18" s="568"/>
      <c r="AB18" s="545">
        <f>+J18+Apr!AB18</f>
        <v>0</v>
      </c>
      <c r="AC18" s="568"/>
      <c r="AD18" s="568"/>
      <c r="AE18" s="545"/>
      <c r="AF18" s="545">
        <f>+N18+Apr!AF18</f>
        <v>0</v>
      </c>
      <c r="AG18" s="545">
        <f>+O18+Apr!AG18</f>
        <v>0</v>
      </c>
      <c r="AH18" s="545">
        <f>+P18+Apr!AH18</f>
        <v>0</v>
      </c>
      <c r="AI18" s="545">
        <f>+Q18+Apr!AI18</f>
        <v>0</v>
      </c>
      <c r="AJ18" s="545">
        <f>+R18+Apr!AJ18</f>
        <v>0</v>
      </c>
      <c r="AK18" s="545">
        <f>+S18+Apr!AK18</f>
        <v>0</v>
      </c>
      <c r="AL18" s="545">
        <f>+T18+Apr!AL18</f>
        <v>0</v>
      </c>
      <c r="AM18" s="545">
        <f t="shared" si="1"/>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42">
        <f>+D19+Apr!V19</f>
        <v>0</v>
      </c>
      <c r="W19" s="542">
        <f>+E19+Apr!W19</f>
        <v>0</v>
      </c>
      <c r="X19" s="545">
        <f>+F19+Apr!X19</f>
        <v>0</v>
      </c>
      <c r="Y19" s="568"/>
      <c r="Z19" s="568"/>
      <c r="AA19" s="568"/>
      <c r="AB19" s="545">
        <f>+J19+Apr!AB19</f>
        <v>0</v>
      </c>
      <c r="AC19" s="568"/>
      <c r="AD19" s="568"/>
      <c r="AE19" s="545"/>
      <c r="AF19" s="545">
        <f>+N19+Apr!AF19</f>
        <v>0</v>
      </c>
      <c r="AG19" s="545">
        <f>+O19+Apr!AG19</f>
        <v>0</v>
      </c>
      <c r="AH19" s="545">
        <f>+P19+Apr!AH19</f>
        <v>0</v>
      </c>
      <c r="AI19" s="545">
        <f>+Q19+Apr!AI19</f>
        <v>0</v>
      </c>
      <c r="AJ19" s="545">
        <f>+R19+Apr!AJ19</f>
        <v>0</v>
      </c>
      <c r="AK19" s="545">
        <f>+S19+Apr!AK19</f>
        <v>0</v>
      </c>
      <c r="AL19" s="545">
        <f>+T19+Apr!AL19</f>
        <v>0</v>
      </c>
      <c r="AM19" s="545">
        <f t="shared" si="1"/>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42">
        <f>+D20+Apr!V20</f>
        <v>0</v>
      </c>
      <c r="W20" s="542">
        <f>+E20+Apr!W20</f>
        <v>0</v>
      </c>
      <c r="X20" s="545">
        <f>+F20+Apr!X20</f>
        <v>0</v>
      </c>
      <c r="Y20" s="568"/>
      <c r="Z20" s="568"/>
      <c r="AA20" s="568"/>
      <c r="AB20" s="545">
        <f>+J20+Apr!AB20</f>
        <v>0</v>
      </c>
      <c r="AC20" s="568"/>
      <c r="AD20" s="568"/>
      <c r="AE20" s="545"/>
      <c r="AF20" s="545">
        <f>+N20+Apr!AF20</f>
        <v>0</v>
      </c>
      <c r="AG20" s="545">
        <f>+O20+Apr!AG20</f>
        <v>0</v>
      </c>
      <c r="AH20" s="545">
        <f>+P20+Apr!AH20</f>
        <v>0</v>
      </c>
      <c r="AI20" s="545">
        <f>+Q20+Apr!AI20</f>
        <v>0</v>
      </c>
      <c r="AJ20" s="545">
        <f>+R20+Apr!AJ20</f>
        <v>0</v>
      </c>
      <c r="AK20" s="545">
        <f>+S20+Apr!AK20</f>
        <v>0</v>
      </c>
      <c r="AL20" s="545">
        <f>+T20+Apr!AL20</f>
        <v>0</v>
      </c>
      <c r="AM20" s="545">
        <f t="shared" si="1"/>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42">
        <f>+D21+Apr!V21</f>
        <v>0</v>
      </c>
      <c r="W21" s="542">
        <f>+E21+Apr!W21</f>
        <v>0</v>
      </c>
      <c r="X21" s="545">
        <f>+F21+Apr!X21</f>
        <v>0</v>
      </c>
      <c r="Y21" s="568"/>
      <c r="Z21" s="568"/>
      <c r="AA21" s="568"/>
      <c r="AB21" s="545">
        <f>+J21+Apr!AB21</f>
        <v>0</v>
      </c>
      <c r="AC21" s="568"/>
      <c r="AD21" s="568"/>
      <c r="AE21" s="545"/>
      <c r="AF21" s="545">
        <f>+N21+Apr!AF21</f>
        <v>0</v>
      </c>
      <c r="AG21" s="545">
        <f>+O21+Apr!AG21</f>
        <v>0</v>
      </c>
      <c r="AH21" s="545">
        <f>+P21+Apr!AH21</f>
        <v>0</v>
      </c>
      <c r="AI21" s="545">
        <f>+Q21+Apr!AI21</f>
        <v>0</v>
      </c>
      <c r="AJ21" s="545">
        <f>+R21+Apr!AJ21</f>
        <v>0</v>
      </c>
      <c r="AK21" s="545">
        <f>+S21+Apr!AK21</f>
        <v>0</v>
      </c>
      <c r="AL21" s="545">
        <f>+T21+Apr!AL21</f>
        <v>0</v>
      </c>
      <c r="AM21" s="545">
        <f t="shared" si="1"/>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42">
        <f>+D22+Apr!V22</f>
        <v>0</v>
      </c>
      <c r="W22" s="542">
        <f>+E22+Apr!W22</f>
        <v>0</v>
      </c>
      <c r="X22" s="545">
        <f>+F22+Apr!X22</f>
        <v>0</v>
      </c>
      <c r="Y22" s="568"/>
      <c r="Z22" s="568"/>
      <c r="AA22" s="568"/>
      <c r="AB22" s="545">
        <f>+J22+Apr!AB22</f>
        <v>0</v>
      </c>
      <c r="AC22" s="568"/>
      <c r="AD22" s="568"/>
      <c r="AE22" s="545"/>
      <c r="AF22" s="545">
        <f>+N22+Apr!AF22</f>
        <v>0</v>
      </c>
      <c r="AG22" s="545">
        <f>+O22+Apr!AG22</f>
        <v>0</v>
      </c>
      <c r="AH22" s="545">
        <f>+P22+Apr!AH22</f>
        <v>0</v>
      </c>
      <c r="AI22" s="545">
        <f>+Q22+Apr!AI22</f>
        <v>0</v>
      </c>
      <c r="AJ22" s="545">
        <f>+R22+Apr!AJ22</f>
        <v>0</v>
      </c>
      <c r="AK22" s="545">
        <f>+S22+Apr!AK22</f>
        <v>0</v>
      </c>
      <c r="AL22" s="545">
        <f>+T22+Apr!AL22</f>
        <v>0</v>
      </c>
      <c r="AM22" s="545">
        <f t="shared" si="1"/>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42">
        <f>+D23+Apr!V23</f>
        <v>0</v>
      </c>
      <c r="W23" s="542">
        <f>+E23+Apr!W23</f>
        <v>0</v>
      </c>
      <c r="X23" s="545">
        <f>+F23+Apr!X23</f>
        <v>0</v>
      </c>
      <c r="Y23" s="568"/>
      <c r="Z23" s="568"/>
      <c r="AA23" s="568"/>
      <c r="AB23" s="545">
        <f>+J23+Apr!AB23</f>
        <v>0</v>
      </c>
      <c r="AC23" s="568"/>
      <c r="AD23" s="568"/>
      <c r="AE23" s="545"/>
      <c r="AF23" s="545">
        <f>+N23+Apr!AF23</f>
        <v>0</v>
      </c>
      <c r="AG23" s="545">
        <f>+O23+Apr!AG23</f>
        <v>0</v>
      </c>
      <c r="AH23" s="545">
        <f>+P23+Apr!AH23</f>
        <v>0</v>
      </c>
      <c r="AI23" s="545">
        <f>+Q23+Apr!AI23</f>
        <v>0</v>
      </c>
      <c r="AJ23" s="545">
        <f>+R23+Apr!AJ23</f>
        <v>0</v>
      </c>
      <c r="AK23" s="545">
        <f>+S23+Apr!AK23</f>
        <v>0</v>
      </c>
      <c r="AL23" s="545">
        <f>+T23+Apr!AL23</f>
        <v>0</v>
      </c>
      <c r="AM23" s="545">
        <f t="shared" si="1"/>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42">
        <f>+D24+Apr!V24</f>
        <v>0</v>
      </c>
      <c r="W24" s="542">
        <f>+E24+Apr!W24</f>
        <v>0</v>
      </c>
      <c r="X24" s="545">
        <f>+F24+Apr!X24</f>
        <v>0</v>
      </c>
      <c r="Y24" s="568"/>
      <c r="Z24" s="568"/>
      <c r="AA24" s="568"/>
      <c r="AB24" s="545">
        <f>+J24+Apr!AB24</f>
        <v>0</v>
      </c>
      <c r="AC24" s="568"/>
      <c r="AD24" s="568"/>
      <c r="AE24" s="545"/>
      <c r="AF24" s="545">
        <f>+N24+Apr!AF24</f>
        <v>0</v>
      </c>
      <c r="AG24" s="545">
        <f>+O24+Apr!AG24</f>
        <v>0</v>
      </c>
      <c r="AH24" s="545">
        <f>+P24+Apr!AH24</f>
        <v>0</v>
      </c>
      <c r="AI24" s="545">
        <f>+Q24+Apr!AI24</f>
        <v>0</v>
      </c>
      <c r="AJ24" s="545">
        <f>+R24+Apr!AJ24</f>
        <v>0</v>
      </c>
      <c r="AK24" s="545">
        <f>+S24+Apr!AK24</f>
        <v>0</v>
      </c>
      <c r="AL24" s="545">
        <f>+T24+Apr!AL24</f>
        <v>0</v>
      </c>
      <c r="AM24" s="545">
        <f t="shared" si="1"/>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42">
        <f>+D25+Apr!V25</f>
        <v>0</v>
      </c>
      <c r="W25" s="542">
        <f>+E25+Apr!W25</f>
        <v>0</v>
      </c>
      <c r="X25" s="545">
        <f>+F25+Apr!X25</f>
        <v>0</v>
      </c>
      <c r="Y25" s="568"/>
      <c r="Z25" s="568"/>
      <c r="AA25" s="568"/>
      <c r="AB25" s="545">
        <f>+J25+Apr!AB25</f>
        <v>0</v>
      </c>
      <c r="AC25" s="568"/>
      <c r="AD25" s="568"/>
      <c r="AE25" s="545"/>
      <c r="AF25" s="545">
        <f>+N25+Apr!AF25</f>
        <v>0</v>
      </c>
      <c r="AG25" s="545">
        <f>+O25+Apr!AG25</f>
        <v>0</v>
      </c>
      <c r="AH25" s="545">
        <f>+P25+Apr!AH25</f>
        <v>0</v>
      </c>
      <c r="AI25" s="545">
        <f>+Q25+Apr!AI25</f>
        <v>0</v>
      </c>
      <c r="AJ25" s="545">
        <f>+R25+Apr!AJ25</f>
        <v>0</v>
      </c>
      <c r="AK25" s="545">
        <f>+S25+Apr!AK25</f>
        <v>0</v>
      </c>
      <c r="AL25" s="545">
        <f>+T25+Apr!AL25</f>
        <v>0</v>
      </c>
      <c r="AM25" s="545">
        <f t="shared" si="1"/>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42">
        <f>+D26+Apr!V26</f>
        <v>0</v>
      </c>
      <c r="W26" s="542">
        <f>+E26+Apr!W26</f>
        <v>0</v>
      </c>
      <c r="X26" s="545">
        <f>+F26+Apr!X26</f>
        <v>0</v>
      </c>
      <c r="Y26" s="568"/>
      <c r="Z26" s="568"/>
      <c r="AA26" s="568"/>
      <c r="AB26" s="545">
        <f>+J26+Apr!AB26</f>
        <v>0</v>
      </c>
      <c r="AC26" s="568"/>
      <c r="AD26" s="568"/>
      <c r="AE26" s="545"/>
      <c r="AF26" s="545">
        <f>+N26+Apr!AF26</f>
        <v>0</v>
      </c>
      <c r="AG26" s="545">
        <f>+O26+Apr!AG26</f>
        <v>0</v>
      </c>
      <c r="AH26" s="545">
        <f>+P26+Apr!AH26</f>
        <v>0</v>
      </c>
      <c r="AI26" s="545">
        <f>+Q26+Apr!AI26</f>
        <v>0</v>
      </c>
      <c r="AJ26" s="545">
        <f>+R26+Apr!AJ26</f>
        <v>0</v>
      </c>
      <c r="AK26" s="545">
        <f>+S26+Apr!AK26</f>
        <v>0</v>
      </c>
      <c r="AL26" s="545">
        <f>+T26+Apr!AL26</f>
        <v>0</v>
      </c>
      <c r="AM26" s="545">
        <f t="shared" si="1"/>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42">
        <f>+D27+Apr!V27</f>
        <v>0</v>
      </c>
      <c r="W27" s="542">
        <f>+E27+Apr!W27</f>
        <v>0</v>
      </c>
      <c r="X27" s="545">
        <f>+F27+Apr!X27</f>
        <v>0</v>
      </c>
      <c r="Y27" s="568"/>
      <c r="Z27" s="568"/>
      <c r="AA27" s="568"/>
      <c r="AB27" s="545">
        <f>+J27+Apr!AB27</f>
        <v>0</v>
      </c>
      <c r="AC27" s="568"/>
      <c r="AD27" s="568"/>
      <c r="AE27" s="545"/>
      <c r="AF27" s="545">
        <f>+N27+Apr!AF27</f>
        <v>0</v>
      </c>
      <c r="AG27" s="545">
        <f>+O27+Apr!AG27</f>
        <v>0</v>
      </c>
      <c r="AH27" s="545">
        <f>+P27+Apr!AH27</f>
        <v>0</v>
      </c>
      <c r="AI27" s="545">
        <f>+Q27+Apr!AI27</f>
        <v>0</v>
      </c>
      <c r="AJ27" s="545">
        <f>+R27+Apr!AJ27</f>
        <v>0</v>
      </c>
      <c r="AK27" s="545">
        <f>+S27+Apr!AK27</f>
        <v>0</v>
      </c>
      <c r="AL27" s="545">
        <f>+T27+Apr!AL27</f>
        <v>0</v>
      </c>
      <c r="AM27" s="545">
        <f t="shared" si="1"/>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42">
        <f>+D28+Apr!V28</f>
        <v>0</v>
      </c>
      <c r="W28" s="542">
        <f>+E28+Apr!W28</f>
        <v>0</v>
      </c>
      <c r="X28" s="545">
        <f>+F28+Apr!X28</f>
        <v>0</v>
      </c>
      <c r="Y28" s="568"/>
      <c r="Z28" s="568"/>
      <c r="AA28" s="568"/>
      <c r="AB28" s="545">
        <f>+J28+Apr!AB28</f>
        <v>0</v>
      </c>
      <c r="AC28" s="568"/>
      <c r="AD28" s="568"/>
      <c r="AE28" s="545"/>
      <c r="AF28" s="545">
        <f>+N28+Apr!AF28</f>
        <v>0</v>
      </c>
      <c r="AG28" s="545">
        <f>+O28+Apr!AG28</f>
        <v>0</v>
      </c>
      <c r="AH28" s="545">
        <f>+P28+Apr!AH28</f>
        <v>0</v>
      </c>
      <c r="AI28" s="545">
        <f>+Q28+Apr!AI28</f>
        <v>0</v>
      </c>
      <c r="AJ28" s="545">
        <f>+R28+Apr!AJ28</f>
        <v>0</v>
      </c>
      <c r="AK28" s="545">
        <f>+S28+Apr!AK28</f>
        <v>0</v>
      </c>
      <c r="AL28" s="545">
        <f>+T28+Apr!AL28</f>
        <v>0</v>
      </c>
      <c r="AM28" s="545">
        <f t="shared" si="1"/>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42">
        <f>+D29+Apr!V29</f>
        <v>0</v>
      </c>
      <c r="W29" s="542">
        <f>+E29+Apr!W29</f>
        <v>0</v>
      </c>
      <c r="X29" s="545">
        <f>+F29+Apr!X29</f>
        <v>0</v>
      </c>
      <c r="Y29" s="568"/>
      <c r="Z29" s="568"/>
      <c r="AA29" s="568"/>
      <c r="AB29" s="545">
        <f>+J29+Apr!AB29</f>
        <v>0</v>
      </c>
      <c r="AC29" s="568"/>
      <c r="AD29" s="568"/>
      <c r="AE29" s="545"/>
      <c r="AF29" s="545">
        <f>+N29+Apr!AF29</f>
        <v>0</v>
      </c>
      <c r="AG29" s="545">
        <f>+O29+Apr!AG29</f>
        <v>0</v>
      </c>
      <c r="AH29" s="545">
        <f>+P29+Apr!AH29</f>
        <v>0</v>
      </c>
      <c r="AI29" s="545">
        <f>+Q29+Apr!AI29</f>
        <v>0</v>
      </c>
      <c r="AJ29" s="545">
        <f>+R29+Apr!AJ29</f>
        <v>0</v>
      </c>
      <c r="AK29" s="545">
        <f>+S29+Apr!AK29</f>
        <v>0</v>
      </c>
      <c r="AL29" s="545">
        <f>+T29+Apr!AL29</f>
        <v>0</v>
      </c>
      <c r="AM29" s="545">
        <f t="shared" si="1"/>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42">
        <f>+D30+Apr!V30</f>
        <v>0</v>
      </c>
      <c r="W30" s="542">
        <f>+E30+Apr!W30</f>
        <v>0</v>
      </c>
      <c r="X30" s="545">
        <f>+F30+Apr!X30</f>
        <v>0</v>
      </c>
      <c r="Y30" s="568"/>
      <c r="Z30" s="568"/>
      <c r="AA30" s="568"/>
      <c r="AB30" s="545">
        <f>+J30+Apr!AB30</f>
        <v>0</v>
      </c>
      <c r="AC30" s="568"/>
      <c r="AD30" s="568"/>
      <c r="AE30" s="545"/>
      <c r="AF30" s="545">
        <f>+N30+Apr!AF30</f>
        <v>0</v>
      </c>
      <c r="AG30" s="545">
        <f>+O30+Apr!AG30</f>
        <v>0</v>
      </c>
      <c r="AH30" s="545">
        <f>+P30+Apr!AH30</f>
        <v>0</v>
      </c>
      <c r="AI30" s="545">
        <f>+Q30+Apr!AI30</f>
        <v>0</v>
      </c>
      <c r="AJ30" s="545">
        <f>+R30+Apr!AJ30</f>
        <v>0</v>
      </c>
      <c r="AK30" s="545">
        <f>+S30+Apr!AK30</f>
        <v>0</v>
      </c>
      <c r="AL30" s="545">
        <f>+T30+Apr!AL30</f>
        <v>0</v>
      </c>
      <c r="AM30" s="545">
        <f t="shared" si="1"/>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42">
        <f>+D31+Apr!V31</f>
        <v>0</v>
      </c>
      <c r="W31" s="542">
        <f>+E31+Apr!W31</f>
        <v>0</v>
      </c>
      <c r="X31" s="545">
        <f>+F31+Apr!X31</f>
        <v>0</v>
      </c>
      <c r="Y31" s="568"/>
      <c r="Z31" s="568"/>
      <c r="AA31" s="568"/>
      <c r="AB31" s="545">
        <f>+J31+Apr!AB31</f>
        <v>0</v>
      </c>
      <c r="AC31" s="568"/>
      <c r="AD31" s="568"/>
      <c r="AE31" s="545"/>
      <c r="AF31" s="545">
        <f>+N31+Apr!AF31</f>
        <v>0</v>
      </c>
      <c r="AG31" s="545">
        <f>+O31+Apr!AG31</f>
        <v>0</v>
      </c>
      <c r="AH31" s="545">
        <f>+P31+Apr!AH31</f>
        <v>0</v>
      </c>
      <c r="AI31" s="545">
        <f>+Q31+Apr!AI31</f>
        <v>0</v>
      </c>
      <c r="AJ31" s="545">
        <f>+R31+Apr!AJ31</f>
        <v>0</v>
      </c>
      <c r="AK31" s="545">
        <f>+S31+Apr!AK31</f>
        <v>0</v>
      </c>
      <c r="AL31" s="545">
        <f>+T31+Apr!AL31</f>
        <v>0</v>
      </c>
      <c r="AM31" s="545">
        <f t="shared" si="1"/>
        <v>0</v>
      </c>
    </row>
    <row r="32" spans="1:39" ht="15" thickBot="1">
      <c r="B32" s="376" t="s">
        <v>406</v>
      </c>
      <c r="C32" s="376"/>
      <c r="D32" s="546">
        <f t="shared" ref="D32:T32" si="2">SUM(D9:D31)</f>
        <v>0</v>
      </c>
      <c r="E32" s="546">
        <f t="shared" si="2"/>
        <v>0</v>
      </c>
      <c r="F32" s="549">
        <f t="shared" si="2"/>
        <v>0</v>
      </c>
      <c r="G32" s="547"/>
      <c r="H32" s="547"/>
      <c r="I32" s="547"/>
      <c r="J32" s="549">
        <f t="shared" si="2"/>
        <v>0</v>
      </c>
      <c r="K32" s="547"/>
      <c r="L32" s="547"/>
      <c r="M32" s="549">
        <f t="shared" si="2"/>
        <v>0</v>
      </c>
      <c r="N32" s="549">
        <f t="shared" si="2"/>
        <v>0</v>
      </c>
      <c r="O32" s="549">
        <f t="shared" si="2"/>
        <v>0</v>
      </c>
      <c r="P32" s="549">
        <f t="shared" si="2"/>
        <v>0</v>
      </c>
      <c r="Q32" s="549">
        <f t="shared" si="2"/>
        <v>0</v>
      </c>
      <c r="R32" s="549">
        <f t="shared" si="2"/>
        <v>0</v>
      </c>
      <c r="S32" s="549">
        <f t="shared" si="2"/>
        <v>0</v>
      </c>
      <c r="T32" s="549">
        <f t="shared" si="2"/>
        <v>0</v>
      </c>
      <c r="U32" s="550">
        <f>SUM(U8:U31)</f>
        <v>0</v>
      </c>
      <c r="V32" s="546">
        <f t="shared" ref="V32:AM32" si="3">SUM(V9:V31)</f>
        <v>0</v>
      </c>
      <c r="W32" s="546">
        <f t="shared" si="3"/>
        <v>0</v>
      </c>
      <c r="X32" s="549">
        <f t="shared" si="3"/>
        <v>0</v>
      </c>
      <c r="Y32" s="547"/>
      <c r="Z32" s="547"/>
      <c r="AA32" s="547"/>
      <c r="AB32" s="549">
        <f t="shared" si="3"/>
        <v>0</v>
      </c>
      <c r="AC32" s="547"/>
      <c r="AD32" s="547"/>
      <c r="AE32" s="549"/>
      <c r="AF32" s="549">
        <f t="shared" si="3"/>
        <v>0</v>
      </c>
      <c r="AG32" s="549">
        <f t="shared" si="3"/>
        <v>0</v>
      </c>
      <c r="AH32" s="549">
        <f t="shared" si="3"/>
        <v>0</v>
      </c>
      <c r="AI32" s="549">
        <f t="shared" si="3"/>
        <v>0</v>
      </c>
      <c r="AJ32" s="549">
        <f t="shared" si="3"/>
        <v>0</v>
      </c>
      <c r="AK32" s="549">
        <f t="shared" si="3"/>
        <v>0</v>
      </c>
      <c r="AL32" s="549">
        <f t="shared" si="3"/>
        <v>0</v>
      </c>
      <c r="AM32" s="549">
        <f t="shared" si="3"/>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350" t="str">
        <f t="shared" ref="E36:AM36" si="4">E7</f>
        <v>Units of Service</v>
      </c>
      <c r="F36" s="400" t="str">
        <f t="shared" si="4"/>
        <v>OAA Title III B</v>
      </c>
      <c r="G36" s="404" t="str">
        <f t="shared" si="4"/>
        <v>OAA Title III C1</v>
      </c>
      <c r="H36" s="400" t="str">
        <f t="shared" si="4"/>
        <v>OAA Title III C2</v>
      </c>
      <c r="I36" s="400" t="str">
        <f t="shared" si="4"/>
        <v>OAA Title III E</v>
      </c>
      <c r="J36" s="400" t="str">
        <f t="shared" si="4"/>
        <v>OAA ARPA Title III B</v>
      </c>
      <c r="K36" s="404" t="str">
        <f t="shared" si="4"/>
        <v>OAA ARPA Title III C1</v>
      </c>
      <c r="L36" s="576" t="str">
        <f t="shared" si="4"/>
        <v>OAA APRA Title III C2</v>
      </c>
      <c r="M36" s="350" t="str">
        <f t="shared" si="4"/>
        <v>Tax Levy</v>
      </c>
      <c r="N36" s="350" t="str">
        <f t="shared" si="4"/>
        <v>Basic County Allocation (BCA)</v>
      </c>
      <c r="O36" s="350" t="str">
        <f t="shared" si="4"/>
        <v>85.21 FUNDS</v>
      </c>
      <c r="P36" s="350" t="str">
        <f t="shared" si="4"/>
        <v>AFCSP</v>
      </c>
      <c r="Q36" s="350" t="str">
        <f t="shared" si="4"/>
        <v>Non Federal Match - Cash</v>
      </c>
      <c r="R36" s="350" t="str">
        <f t="shared" si="4"/>
        <v>Non Federal Match - In-kind</v>
      </c>
      <c r="S36" s="350" t="str">
        <f t="shared" si="4"/>
        <v>Other (local, State, Fed)</v>
      </c>
      <c r="T36" s="350" t="str">
        <f t="shared" si="4"/>
        <v>Program Income</v>
      </c>
      <c r="U36" s="350" t="str">
        <f t="shared" si="4"/>
        <v>Total Expenditures</v>
      </c>
      <c r="V36" s="350" t="str">
        <f t="shared" si="4"/>
        <v>Individuals Served</v>
      </c>
      <c r="W36" s="350" t="str">
        <f t="shared" si="4"/>
        <v>Units of Service</v>
      </c>
      <c r="X36" s="400" t="str">
        <f t="shared" si="4"/>
        <v>OAA Title III B</v>
      </c>
      <c r="Y36" s="404" t="str">
        <f t="shared" si="4"/>
        <v>OAA Title III C1</v>
      </c>
      <c r="Z36" s="405" t="str">
        <f t="shared" si="4"/>
        <v>OAA Title III C2</v>
      </c>
      <c r="AA36" s="400" t="str">
        <f t="shared" si="4"/>
        <v>OAA Title III E</v>
      </c>
      <c r="AB36" s="400" t="str">
        <f t="shared" si="4"/>
        <v>OAA ARPA Title III B</v>
      </c>
      <c r="AC36" s="404" t="str">
        <f t="shared" si="4"/>
        <v>OAA ARPA Title III C1</v>
      </c>
      <c r="AD36" s="405" t="str">
        <f t="shared" si="4"/>
        <v>OAA APRA Title III C2</v>
      </c>
      <c r="AE36" s="350" t="str">
        <f t="shared" si="4"/>
        <v>Tax Levy</v>
      </c>
      <c r="AF36" s="350" t="str">
        <f t="shared" si="4"/>
        <v>Basic County Allocation (BCA)</v>
      </c>
      <c r="AG36" s="350" t="str">
        <f t="shared" si="4"/>
        <v>85.21 Funds</v>
      </c>
      <c r="AH36" s="350" t="str">
        <f t="shared" si="4"/>
        <v>AFCSP</v>
      </c>
      <c r="AI36" s="350" t="str">
        <f t="shared" si="4"/>
        <v>Non Federal Match - Cash</v>
      </c>
      <c r="AJ36" s="350" t="str">
        <f t="shared" si="4"/>
        <v>Non Federal Match - In-kind</v>
      </c>
      <c r="AK36" s="350" t="str">
        <f t="shared" si="4"/>
        <v>Other (local, State, Fed)</v>
      </c>
      <c r="AL36" s="350" t="str">
        <f t="shared" si="4"/>
        <v>Program Income</v>
      </c>
      <c r="AM36" s="350" t="str">
        <f t="shared" si="4"/>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389" t="s">
        <v>371</v>
      </c>
      <c r="C38" s="390" t="s">
        <v>372</v>
      </c>
      <c r="D38" s="536"/>
      <c r="E38" s="537"/>
      <c r="F38" s="538"/>
      <c r="G38" s="539"/>
      <c r="H38" s="538"/>
      <c r="I38" s="538"/>
      <c r="J38" s="538"/>
      <c r="K38" s="540"/>
      <c r="L38" s="538"/>
      <c r="M38" s="539"/>
      <c r="N38" s="539"/>
      <c r="O38" s="539"/>
      <c r="P38" s="539"/>
      <c r="Q38" s="539"/>
      <c r="R38" s="539"/>
      <c r="S38" s="539"/>
      <c r="T38" s="539"/>
      <c r="U38" s="541">
        <f>SUM(F38:T38)</f>
        <v>0</v>
      </c>
      <c r="V38" s="542">
        <f>+D38+Apr!V38</f>
        <v>0</v>
      </c>
      <c r="W38" s="542">
        <f>+E38+Apr!W38</f>
        <v>0</v>
      </c>
      <c r="X38" s="538"/>
      <c r="Y38" s="544">
        <f>+G38+Apr!Y38</f>
        <v>0</v>
      </c>
      <c r="Z38" s="544">
        <f>+H38+Apr!Z38</f>
        <v>0</v>
      </c>
      <c r="AA38" s="538"/>
      <c r="AB38" s="538"/>
      <c r="AC38" s="538">
        <f>+K38+Apr!AC38</f>
        <v>0</v>
      </c>
      <c r="AD38" s="538">
        <f>+L38+Apr!AD38</f>
        <v>0</v>
      </c>
      <c r="AE38" s="544"/>
      <c r="AF38" s="544">
        <f>+N38+Apr!AF38</f>
        <v>0</v>
      </c>
      <c r="AG38" s="544">
        <f>+O38+Apr!AG38</f>
        <v>0</v>
      </c>
      <c r="AH38" s="544">
        <f>+P38+Apr!AH38</f>
        <v>0</v>
      </c>
      <c r="AI38" s="544">
        <f>+Q38+Apr!AI38</f>
        <v>0</v>
      </c>
      <c r="AJ38" s="544">
        <f>+R38+Apr!AJ38</f>
        <v>0</v>
      </c>
      <c r="AK38" s="544">
        <f>+S38+Apr!AK38</f>
        <v>0</v>
      </c>
      <c r="AL38" s="544">
        <f>+T38+Apr!AL38</f>
        <v>0</v>
      </c>
      <c r="AM38" s="545">
        <f>SUM(X38:AL38)</f>
        <v>0</v>
      </c>
    </row>
    <row r="39" spans="1:39">
      <c r="A39" s="348" t="s">
        <v>374</v>
      </c>
      <c r="B39" s="387" t="s">
        <v>375</v>
      </c>
      <c r="C39" s="388" t="s">
        <v>372</v>
      </c>
      <c r="D39" s="536"/>
      <c r="E39" s="537"/>
      <c r="F39" s="538"/>
      <c r="G39" s="539"/>
      <c r="H39" s="538"/>
      <c r="I39" s="538"/>
      <c r="J39" s="538"/>
      <c r="K39" s="540"/>
      <c r="L39" s="538"/>
      <c r="M39" s="540"/>
      <c r="N39" s="540"/>
      <c r="O39" s="539"/>
      <c r="P39" s="539"/>
      <c r="Q39" s="539"/>
      <c r="R39" s="539"/>
      <c r="S39" s="539"/>
      <c r="T39" s="539"/>
      <c r="U39" s="541">
        <f>SUM(F39:T39)</f>
        <v>0</v>
      </c>
      <c r="V39" s="542">
        <f>+D39+Apr!V39</f>
        <v>0</v>
      </c>
      <c r="W39" s="542">
        <f>+E39+Apr!W39</f>
        <v>0</v>
      </c>
      <c r="X39" s="538"/>
      <c r="Y39" s="544">
        <f>+G39+Apr!Y39</f>
        <v>0</v>
      </c>
      <c r="Z39" s="544">
        <f>+H39+Apr!Z39</f>
        <v>0</v>
      </c>
      <c r="AA39" s="538"/>
      <c r="AB39" s="538"/>
      <c r="AC39" s="538">
        <f>+K39+Apr!AC39</f>
        <v>0</v>
      </c>
      <c r="AD39" s="538">
        <f>+L39+Apr!AD39</f>
        <v>0</v>
      </c>
      <c r="AE39" s="544"/>
      <c r="AF39" s="544">
        <f>+N39+Apr!AF39</f>
        <v>0</v>
      </c>
      <c r="AG39" s="544">
        <f>+O39+Apr!AG39</f>
        <v>0</v>
      </c>
      <c r="AH39" s="544">
        <f>+P39+Apr!AH39</f>
        <v>0</v>
      </c>
      <c r="AI39" s="544">
        <f>+Q39+Apr!AI39</f>
        <v>0</v>
      </c>
      <c r="AJ39" s="544">
        <f>+R39+Apr!AJ39</f>
        <v>0</v>
      </c>
      <c r="AK39" s="544">
        <f>+S39+Apr!AK39</f>
        <v>0</v>
      </c>
      <c r="AL39" s="544">
        <f>+T39+Apr!AL39</f>
        <v>0</v>
      </c>
      <c r="AM39" s="545">
        <f>SUM(X39:AL39)</f>
        <v>0</v>
      </c>
    </row>
    <row r="40" spans="1:39" s="348" customFormat="1" thickBot="1">
      <c r="A40" s="348" t="s">
        <v>380</v>
      </c>
      <c r="B40" s="391" t="s">
        <v>381</v>
      </c>
      <c r="C40" s="392" t="s">
        <v>382</v>
      </c>
      <c r="D40" s="536"/>
      <c r="E40" s="537"/>
      <c r="F40" s="538"/>
      <c r="G40" s="539"/>
      <c r="H40" s="538"/>
      <c r="I40" s="538"/>
      <c r="J40" s="538"/>
      <c r="K40" s="540"/>
      <c r="L40" s="538"/>
      <c r="M40" s="540"/>
      <c r="N40" s="540"/>
      <c r="O40" s="539"/>
      <c r="P40" s="539"/>
      <c r="Q40" s="539"/>
      <c r="R40" s="539"/>
      <c r="S40" s="539"/>
      <c r="T40" s="539"/>
      <c r="U40" s="541">
        <f>SUM(F40:T40)</f>
        <v>0</v>
      </c>
      <c r="V40" s="542">
        <f>+D40+Apr!V40</f>
        <v>0</v>
      </c>
      <c r="W40" s="542">
        <f>+E40+Apr!W40</f>
        <v>0</v>
      </c>
      <c r="X40" s="538"/>
      <c r="Y40" s="544">
        <f>+G40+Apr!Y40</f>
        <v>0</v>
      </c>
      <c r="Z40" s="544">
        <f>+H40+Apr!Z40</f>
        <v>0</v>
      </c>
      <c r="AA40" s="538"/>
      <c r="AB40" s="538"/>
      <c r="AC40" s="538">
        <f>+K40+Apr!AC40</f>
        <v>0</v>
      </c>
      <c r="AD40" s="538">
        <f>+L40+Apr!AD40</f>
        <v>0</v>
      </c>
      <c r="AE40" s="544"/>
      <c r="AF40" s="544">
        <f>+N40+Apr!AF40</f>
        <v>0</v>
      </c>
      <c r="AG40" s="544">
        <f>+O40+Apr!AG40</f>
        <v>0</v>
      </c>
      <c r="AH40" s="544">
        <f>+P40+Apr!AH40</f>
        <v>0</v>
      </c>
      <c r="AI40" s="544">
        <f>+Q40+Apr!AI40</f>
        <v>0</v>
      </c>
      <c r="AJ40" s="544">
        <f>+R40+Apr!AJ40</f>
        <v>0</v>
      </c>
      <c r="AK40" s="544">
        <f>+S40+Apr!AK40</f>
        <v>0</v>
      </c>
      <c r="AL40" s="544">
        <f>+T40+Apr!AL40</f>
        <v>0</v>
      </c>
      <c r="AM40" s="545">
        <f>SUM(X40:AL40)</f>
        <v>0</v>
      </c>
    </row>
    <row r="41" spans="1:39" ht="15" thickBot="1">
      <c r="A41" s="348"/>
      <c r="B41" s="376" t="s">
        <v>406</v>
      </c>
      <c r="C41" s="376"/>
      <c r="D41" s="546">
        <f>SUM(D38:D40)</f>
        <v>0</v>
      </c>
      <c r="E41" s="546">
        <f t="shared" ref="E41:AM41" si="5">SUM(E38:E40)</f>
        <v>0</v>
      </c>
      <c r="F41" s="547"/>
      <c r="G41" s="548">
        <f t="shared" si="5"/>
        <v>0</v>
      </c>
      <c r="H41" s="547">
        <f t="shared" si="5"/>
        <v>0</v>
      </c>
      <c r="I41" s="547"/>
      <c r="J41" s="547"/>
      <c r="K41" s="549">
        <f t="shared" si="5"/>
        <v>0</v>
      </c>
      <c r="L41" s="547">
        <f t="shared" si="5"/>
        <v>0</v>
      </c>
      <c r="M41" s="549">
        <f t="shared" si="5"/>
        <v>0</v>
      </c>
      <c r="N41" s="549">
        <f t="shared" si="5"/>
        <v>0</v>
      </c>
      <c r="O41" s="549">
        <f t="shared" si="5"/>
        <v>0</v>
      </c>
      <c r="P41" s="549">
        <f t="shared" si="5"/>
        <v>0</v>
      </c>
      <c r="Q41" s="549">
        <f t="shared" si="5"/>
        <v>0</v>
      </c>
      <c r="R41" s="549">
        <f t="shared" si="5"/>
        <v>0</v>
      </c>
      <c r="S41" s="549">
        <f t="shared" si="5"/>
        <v>0</v>
      </c>
      <c r="T41" s="549">
        <f t="shared" si="5"/>
        <v>0</v>
      </c>
      <c r="U41" s="550">
        <f t="shared" si="5"/>
        <v>0</v>
      </c>
      <c r="V41" s="546">
        <f t="shared" si="5"/>
        <v>0</v>
      </c>
      <c r="W41" s="546">
        <f t="shared" si="5"/>
        <v>0</v>
      </c>
      <c r="X41" s="547"/>
      <c r="Y41" s="549">
        <f t="shared" si="5"/>
        <v>0</v>
      </c>
      <c r="Z41" s="549">
        <f t="shared" si="5"/>
        <v>0</v>
      </c>
      <c r="AA41" s="547"/>
      <c r="AB41" s="547"/>
      <c r="AC41" s="547">
        <f t="shared" si="5"/>
        <v>0</v>
      </c>
      <c r="AD41" s="547">
        <f t="shared" si="5"/>
        <v>0</v>
      </c>
      <c r="AE41" s="549"/>
      <c r="AF41" s="549">
        <f t="shared" si="5"/>
        <v>0</v>
      </c>
      <c r="AG41" s="549">
        <f t="shared" si="5"/>
        <v>0</v>
      </c>
      <c r="AH41" s="549">
        <f t="shared" si="5"/>
        <v>0</v>
      </c>
      <c r="AI41" s="549">
        <f t="shared" si="5"/>
        <v>0</v>
      </c>
      <c r="AJ41" s="549">
        <f t="shared" si="5"/>
        <v>0</v>
      </c>
      <c r="AK41" s="549">
        <f t="shared" si="5"/>
        <v>0</v>
      </c>
      <c r="AL41" s="549">
        <f t="shared" si="5"/>
        <v>0</v>
      </c>
      <c r="AM41" s="549">
        <f t="shared" si="5"/>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350" t="str">
        <f t="shared" ref="E45:AM45" si="6">E7</f>
        <v>Units of Service</v>
      </c>
      <c r="F45" s="402" t="str">
        <f t="shared" si="6"/>
        <v>OAA Title III B</v>
      </c>
      <c r="G45" s="402" t="str">
        <f t="shared" si="6"/>
        <v>OAA Title III C1</v>
      </c>
      <c r="H45" s="402" t="str">
        <f t="shared" si="6"/>
        <v>OAA Title III C2</v>
      </c>
      <c r="I45" s="349" t="str">
        <f t="shared" si="6"/>
        <v>OAA Title III E</v>
      </c>
      <c r="J45" s="402" t="str">
        <f t="shared" si="6"/>
        <v>OAA ARPA Title III B</v>
      </c>
      <c r="K45" s="402" t="str">
        <f t="shared" si="6"/>
        <v>OAA ARPA Title III C1</v>
      </c>
      <c r="L45" s="577" t="str">
        <f t="shared" si="6"/>
        <v>OAA APRA Title III C2</v>
      </c>
      <c r="M45" s="349" t="str">
        <f t="shared" si="6"/>
        <v>Tax Levy</v>
      </c>
      <c r="N45" s="349" t="str">
        <f t="shared" si="6"/>
        <v>Basic County Allocation (BCA)</v>
      </c>
      <c r="O45" s="447" t="str">
        <f t="shared" si="6"/>
        <v>85.21 FUNDS</v>
      </c>
      <c r="P45" s="349" t="str">
        <f t="shared" si="6"/>
        <v>AFCSP</v>
      </c>
      <c r="Q45" s="349" t="str">
        <f t="shared" si="6"/>
        <v>Non Federal Match - Cash</v>
      </c>
      <c r="R45" s="349" t="str">
        <f t="shared" si="6"/>
        <v>Non Federal Match - In-kind</v>
      </c>
      <c r="S45" s="349" t="str">
        <f t="shared" si="6"/>
        <v>Other (local, State, Fed)</v>
      </c>
      <c r="T45" s="349" t="str">
        <f t="shared" si="6"/>
        <v>Program Income</v>
      </c>
      <c r="U45" s="349" t="str">
        <f t="shared" si="6"/>
        <v>Total Expenditures</v>
      </c>
      <c r="V45" s="349" t="str">
        <f t="shared" si="6"/>
        <v>Individuals Served</v>
      </c>
      <c r="W45" s="349" t="str">
        <f t="shared" si="6"/>
        <v>Units of Service</v>
      </c>
      <c r="X45" s="402" t="str">
        <f t="shared" si="6"/>
        <v>OAA Title III B</v>
      </c>
      <c r="Y45" s="402" t="str">
        <f t="shared" si="6"/>
        <v>OAA Title III C1</v>
      </c>
      <c r="Z45" s="402" t="str">
        <f t="shared" si="6"/>
        <v>OAA Title III C2</v>
      </c>
      <c r="AA45" s="349" t="str">
        <f t="shared" si="6"/>
        <v>OAA Title III E</v>
      </c>
      <c r="AB45" s="402" t="str">
        <f t="shared" si="6"/>
        <v>OAA ARPA Title III B</v>
      </c>
      <c r="AC45" s="402" t="str">
        <f t="shared" si="6"/>
        <v>OAA ARPA Title III C1</v>
      </c>
      <c r="AD45" s="402" t="str">
        <f t="shared" si="6"/>
        <v>OAA APRA Title III C2</v>
      </c>
      <c r="AE45" s="349" t="str">
        <f t="shared" si="6"/>
        <v>Tax Levy</v>
      </c>
      <c r="AF45" s="349" t="str">
        <f t="shared" si="6"/>
        <v>Basic County Allocation (BCA)</v>
      </c>
      <c r="AG45" s="349" t="str">
        <f t="shared" si="6"/>
        <v>85.21 Funds</v>
      </c>
      <c r="AH45" s="349" t="str">
        <f t="shared" si="6"/>
        <v>AFCSP</v>
      </c>
      <c r="AI45" s="349" t="str">
        <f t="shared" si="6"/>
        <v>Non Federal Match - Cash</v>
      </c>
      <c r="AJ45" s="349" t="str">
        <f t="shared" si="6"/>
        <v>Non Federal Match - In-kind</v>
      </c>
      <c r="AK45" s="349" t="str">
        <f t="shared" si="6"/>
        <v>Other (local, State, Fed)</v>
      </c>
      <c r="AL45" s="349" t="str">
        <f t="shared" si="6"/>
        <v>Program Income</v>
      </c>
      <c r="AM45" s="356" t="str">
        <f t="shared" si="6"/>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+D47+Apr!V47</f>
        <v>0</v>
      </c>
      <c r="W47" s="542">
        <f>+E47+Apr!W47</f>
        <v>0</v>
      </c>
      <c r="X47" s="538">
        <f t="shared" ref="X47:Z47" si="7">+F47</f>
        <v>0</v>
      </c>
      <c r="Y47" s="538">
        <f t="shared" si="7"/>
        <v>0</v>
      </c>
      <c r="Z47" s="538">
        <f t="shared" si="7"/>
        <v>0</v>
      </c>
      <c r="AA47" s="544">
        <f>+I47+Apr!AA47</f>
        <v>0</v>
      </c>
      <c r="AB47" s="538"/>
      <c r="AC47" s="538"/>
      <c r="AD47" s="538"/>
      <c r="AE47" s="544">
        <f>+M47+Apr!AE47</f>
        <v>0</v>
      </c>
      <c r="AF47" s="544">
        <f>+N47+Apr!AF47</f>
        <v>0</v>
      </c>
      <c r="AG47" s="544">
        <f>+O47+Apr!AG47</f>
        <v>0</v>
      </c>
      <c r="AH47" s="544">
        <f>+P47+Apr!AH47</f>
        <v>0</v>
      </c>
      <c r="AI47" s="544">
        <f>+Q47+Apr!AI47</f>
        <v>0</v>
      </c>
      <c r="AJ47" s="544">
        <f>+R47+Apr!AJ47</f>
        <v>0</v>
      </c>
      <c r="AK47" s="544">
        <f>+S47+Apr!AK47</f>
        <v>0</v>
      </c>
      <c r="AL47" s="544">
        <f>+T47+Apr!AL47</f>
        <v>0</v>
      </c>
      <c r="AM47" s="545">
        <f>SUM(X47:AL47)</f>
        <v>0</v>
      </c>
    </row>
    <row r="48" spans="1:39" ht="15" thickBot="1">
      <c r="A48" s="348"/>
      <c r="B48" s="376" t="s">
        <v>406</v>
      </c>
      <c r="C48" s="376"/>
      <c r="D48" s="546">
        <f t="shared" ref="D48:AM48" si="8">SUM(D47:D47)</f>
        <v>0</v>
      </c>
      <c r="E48" s="546">
        <f t="shared" si="8"/>
        <v>0</v>
      </c>
      <c r="F48" s="547"/>
      <c r="G48" s="547"/>
      <c r="H48" s="547"/>
      <c r="I48" s="549">
        <f t="shared" si="8"/>
        <v>0</v>
      </c>
      <c r="J48" s="547"/>
      <c r="K48" s="547"/>
      <c r="L48" s="547"/>
      <c r="M48" s="549">
        <f t="shared" si="8"/>
        <v>0</v>
      </c>
      <c r="N48" s="549">
        <f t="shared" si="8"/>
        <v>0</v>
      </c>
      <c r="O48" s="549">
        <f t="shared" si="8"/>
        <v>0</v>
      </c>
      <c r="P48" s="549">
        <f t="shared" si="8"/>
        <v>0</v>
      </c>
      <c r="Q48" s="549">
        <f t="shared" si="8"/>
        <v>0</v>
      </c>
      <c r="R48" s="549">
        <f t="shared" si="8"/>
        <v>0</v>
      </c>
      <c r="S48" s="549">
        <f t="shared" si="8"/>
        <v>0</v>
      </c>
      <c r="T48" s="549">
        <f t="shared" si="8"/>
        <v>0</v>
      </c>
      <c r="U48" s="550">
        <f t="shared" si="8"/>
        <v>0</v>
      </c>
      <c r="V48" s="546">
        <f t="shared" si="8"/>
        <v>0</v>
      </c>
      <c r="W48" s="546">
        <f t="shared" si="8"/>
        <v>0</v>
      </c>
      <c r="X48" s="547">
        <f t="shared" si="8"/>
        <v>0</v>
      </c>
      <c r="Y48" s="547">
        <f t="shared" si="8"/>
        <v>0</v>
      </c>
      <c r="Z48" s="547">
        <f t="shared" si="8"/>
        <v>0</v>
      </c>
      <c r="AA48" s="549">
        <f t="shared" si="8"/>
        <v>0</v>
      </c>
      <c r="AB48" s="547"/>
      <c r="AC48" s="547"/>
      <c r="AD48" s="547"/>
      <c r="AE48" s="549">
        <f t="shared" si="8"/>
        <v>0</v>
      </c>
      <c r="AF48" s="549">
        <f t="shared" si="8"/>
        <v>0</v>
      </c>
      <c r="AG48" s="549">
        <f t="shared" si="8"/>
        <v>0</v>
      </c>
      <c r="AH48" s="549">
        <f t="shared" si="8"/>
        <v>0</v>
      </c>
      <c r="AI48" s="549">
        <f t="shared" si="8"/>
        <v>0</v>
      </c>
      <c r="AJ48" s="549">
        <f t="shared" si="8"/>
        <v>0</v>
      </c>
      <c r="AK48" s="549">
        <f t="shared" si="8"/>
        <v>0</v>
      </c>
      <c r="AL48" s="549">
        <f t="shared" si="8"/>
        <v>0</v>
      </c>
      <c r="AM48" s="549">
        <f t="shared" si="8"/>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348" customFormat="1" ht="39" customHeight="1" thickBot="1">
      <c r="D52" s="349" t="str">
        <f>Month!D26</f>
        <v>Individuals Served</v>
      </c>
      <c r="E52" s="350" t="str">
        <f>Month!E26</f>
        <v>Units of Service</v>
      </c>
      <c r="F52" s="351" t="str">
        <f>Month!F26</f>
        <v>OAA Title III B</v>
      </c>
      <c r="G52" s="449" t="str">
        <f>Month!G26</f>
        <v>OAA Title III C1</v>
      </c>
      <c r="H52" s="449" t="str">
        <f>Month!H26</f>
        <v>OAA Title III C2</v>
      </c>
      <c r="I52" s="449" t="str">
        <f>Month!I26</f>
        <v>OAA Title III E</v>
      </c>
      <c r="J52" s="351" t="str">
        <f>Month!J26</f>
        <v>OAA ARPA Title III B</v>
      </c>
      <c r="K52" s="449" t="str">
        <f>Month!K26</f>
        <v>OAA ARPA Title III C1</v>
      </c>
      <c r="L52" s="449"/>
      <c r="M52" s="450" t="str">
        <f>Month!L26</f>
        <v>EBS County</v>
      </c>
      <c r="N52" s="450" t="str">
        <f>Month!M26</f>
        <v>EBS state</v>
      </c>
      <c r="O52" s="450" t="str">
        <f>Month!N26</f>
        <v>OCI</v>
      </c>
      <c r="P52" s="450" t="str">
        <f>Month!O26</f>
        <v>SHIP</v>
      </c>
      <c r="Q52" s="450" t="str">
        <f>Month!P26</f>
        <v>MIPPA</v>
      </c>
      <c r="R52" s="349" t="str">
        <f>Month!Q26</f>
        <v>Non Federal Match - Cash</v>
      </c>
      <c r="S52" s="349" t="str">
        <f>Month!R26</f>
        <v>Non Federal Match - In-kind</v>
      </c>
      <c r="T52" s="349" t="str">
        <f>Month!S26</f>
        <v>Other (local, State, Fed)</v>
      </c>
      <c r="U52" s="349" t="str">
        <f>Month!T26</f>
        <v>Program Income</v>
      </c>
      <c r="V52" s="349" t="str">
        <f>Month!U26</f>
        <v>Total Expenditures</v>
      </c>
      <c r="W52" s="349" t="str">
        <f>Month!V26</f>
        <v>Individuals Served</v>
      </c>
      <c r="X52" s="349" t="str">
        <f>Month!W26</f>
        <v>Units of Service</v>
      </c>
      <c r="Y52" s="351" t="str">
        <f>Month!X26</f>
        <v>OAA Title III B</v>
      </c>
      <c r="Z52" s="402" t="str">
        <f>Month!Y26</f>
        <v>OAA Title III C1</v>
      </c>
      <c r="AA52" s="402" t="str">
        <f>Month!Z26</f>
        <v>OAA Title III C2</v>
      </c>
      <c r="AB52" s="449" t="str">
        <f>Month!AA26</f>
        <v>OAA Title III E</v>
      </c>
      <c r="AC52" s="402" t="str">
        <f>Month!AB26</f>
        <v>OAA ARPA Title III B</v>
      </c>
      <c r="AD52" s="402" t="str">
        <f>Month!AC26</f>
        <v>OAA ARPA Title III C1</v>
      </c>
      <c r="AE52" s="450" t="str">
        <f>Month!AD26</f>
        <v>EBS County</v>
      </c>
      <c r="AF52" s="450" t="str">
        <f>Month!AE26</f>
        <v>EBS state</v>
      </c>
      <c r="AG52" s="450" t="str">
        <f>Month!AF26</f>
        <v>OCI</v>
      </c>
      <c r="AH52" s="450" t="str">
        <f>Month!AG26</f>
        <v>SHIP</v>
      </c>
      <c r="AI52" s="450" t="str">
        <f>Month!AH26</f>
        <v>MIPPA</v>
      </c>
      <c r="AJ52" s="349" t="str">
        <f>Month!AI26</f>
        <v>Non Federal Match - Cash</v>
      </c>
      <c r="AK52" s="349" t="str">
        <f>Month!AJ26</f>
        <v>Non Federal Match - In-kind</v>
      </c>
      <c r="AL52" s="349" t="str">
        <f>Month!AK26</f>
        <v>Other (local, State, Fed)</v>
      </c>
      <c r="AM52" s="349" t="str">
        <f>Month!AL26</f>
        <v>Program Income</v>
      </c>
      <c r="AN52" s="356"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c r="S54" s="539"/>
      <c r="T54" s="539"/>
      <c r="U54" s="539"/>
      <c r="V54" s="541">
        <f>SUM(F54:U54)</f>
        <v>0</v>
      </c>
      <c r="W54" s="542">
        <f>+D54+Apr!W54</f>
        <v>0</v>
      </c>
      <c r="X54" s="542">
        <f>+E54+Apr!X54</f>
        <v>0</v>
      </c>
      <c r="Y54" s="542">
        <f>+F54+Apr!Y54</f>
        <v>0</v>
      </c>
      <c r="Z54" s="538"/>
      <c r="AA54" s="538"/>
      <c r="AB54" s="551"/>
      <c r="AC54" s="538">
        <f>+J54+Apr!AC54</f>
        <v>0</v>
      </c>
      <c r="AD54" s="538"/>
      <c r="AE54" s="542">
        <f>+M54+Apr!AE54</f>
        <v>0</v>
      </c>
      <c r="AF54" s="542">
        <f>+N54+Apr!AF54</f>
        <v>0</v>
      </c>
      <c r="AG54" s="542">
        <f>+O54+Apr!AG54</f>
        <v>0</v>
      </c>
      <c r="AH54" s="542">
        <f>+P54+Apr!AH54</f>
        <v>0</v>
      </c>
      <c r="AI54" s="542">
        <f>+Q54+Apr!AI54</f>
        <v>0</v>
      </c>
      <c r="AJ54" s="542">
        <f>+R54+Apr!AJ54</f>
        <v>0</v>
      </c>
      <c r="AK54" s="542">
        <f>+S54+Apr!AK54</f>
        <v>0</v>
      </c>
      <c r="AL54" s="542">
        <f>+T54+Apr!AL54</f>
        <v>0</v>
      </c>
      <c r="AM54" s="542">
        <f>+U54+Apr!AM54</f>
        <v>0</v>
      </c>
      <c r="AN54" s="545">
        <f>SUM(Y54:AM54)</f>
        <v>0</v>
      </c>
    </row>
    <row r="55" spans="1:40" ht="15" thickBot="1">
      <c r="A55" s="348"/>
      <c r="B55" s="376" t="s">
        <v>406</v>
      </c>
      <c r="C55" s="376"/>
      <c r="D55" s="546">
        <f t="shared" ref="D55:F55" si="9">SUM(D54:D54)</f>
        <v>0</v>
      </c>
      <c r="E55" s="546">
        <f t="shared" si="9"/>
        <v>0</v>
      </c>
      <c r="F55" s="549">
        <f t="shared" si="9"/>
        <v>0</v>
      </c>
      <c r="G55" s="552"/>
      <c r="H55" s="552"/>
      <c r="I55" s="552">
        <f t="shared" ref="I55" si="10">SUM(I54:I54)</f>
        <v>0</v>
      </c>
      <c r="J55" s="549">
        <f>SUM(J54:J54)</f>
        <v>0</v>
      </c>
      <c r="K55" s="552"/>
      <c r="L55" s="552"/>
      <c r="M55" s="549">
        <f t="shared" ref="M55:W55" si="11">SUM(M54:M54)</f>
        <v>0</v>
      </c>
      <c r="N55" s="549">
        <f t="shared" si="11"/>
        <v>0</v>
      </c>
      <c r="O55" s="549">
        <f t="shared" si="11"/>
        <v>0</v>
      </c>
      <c r="P55" s="549">
        <f t="shared" si="11"/>
        <v>0</v>
      </c>
      <c r="Q55" s="549">
        <f t="shared" si="11"/>
        <v>0</v>
      </c>
      <c r="R55" s="549">
        <f t="shared" si="11"/>
        <v>0</v>
      </c>
      <c r="S55" s="549">
        <f t="shared" si="11"/>
        <v>0</v>
      </c>
      <c r="T55" s="549">
        <f t="shared" si="11"/>
        <v>0</v>
      </c>
      <c r="U55" s="549">
        <f t="shared" si="11"/>
        <v>0</v>
      </c>
      <c r="V55" s="550">
        <f t="shared" si="11"/>
        <v>0</v>
      </c>
      <c r="W55" s="546">
        <f t="shared" si="11"/>
        <v>0</v>
      </c>
      <c r="X55" s="546">
        <f t="shared" ref="X55:Y55" si="12">SUM(X54:X54)</f>
        <v>0</v>
      </c>
      <c r="Y55" s="546">
        <f t="shared" si="12"/>
        <v>0</v>
      </c>
      <c r="Z55" s="547"/>
      <c r="AA55" s="547"/>
      <c r="AB55" s="552"/>
      <c r="AC55" s="547">
        <f t="shared" ref="AC55:AM55" si="13">SUM(AC54:AC54)</f>
        <v>0</v>
      </c>
      <c r="AD55" s="547"/>
      <c r="AE55" s="546">
        <f t="shared" si="13"/>
        <v>0</v>
      </c>
      <c r="AF55" s="546">
        <f t="shared" si="13"/>
        <v>0</v>
      </c>
      <c r="AG55" s="546">
        <f t="shared" si="13"/>
        <v>0</v>
      </c>
      <c r="AH55" s="546">
        <f t="shared" si="13"/>
        <v>0</v>
      </c>
      <c r="AI55" s="546">
        <f t="shared" si="13"/>
        <v>0</v>
      </c>
      <c r="AJ55" s="546">
        <f t="shared" si="13"/>
        <v>0</v>
      </c>
      <c r="AK55" s="546">
        <f t="shared" si="13"/>
        <v>0</v>
      </c>
      <c r="AL55" s="546">
        <f t="shared" si="13"/>
        <v>0</v>
      </c>
      <c r="AM55" s="546">
        <f t="shared" si="13"/>
        <v>0</v>
      </c>
      <c r="AN55" s="549">
        <f t="shared" ref="AN55" si="14">SUM(AN54:AN54)</f>
        <v>0</v>
      </c>
    </row>
  </sheetData>
  <sheetProtection algorithmName="SHA-512" hashValue="vT2NHiMXv/pnVheR3EQsPLn+KSitVqmxAFD0hGYOq69PIVvyQJioDyEaJX8/iqTHEqHRjjO1Wwew0E4ldeapaA==" saltValue="BYrbvdZyuRX8pOqHDXczLA==" spinCount="100000" sheet="1" formatColumns="0"/>
  <mergeCells count="2">
    <mergeCell ref="A1:U1"/>
    <mergeCell ref="A2:U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errorTitle="Whole Numbers" error="You must use whole numbers, do not enter cents." xr:uid="{1162607B-6ED5-45A0-BCBD-D421F277B840}">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D257E-D9EC-44FE-9D8E-816DCB234A75}">
  <sheetPr>
    <tabColor rgb="FF92D050"/>
  </sheetPr>
  <dimension ref="A1:AN55"/>
  <sheetViews>
    <sheetView zoomScale="80" zoomScaleNormal="80" workbookViewId="0">
      <pane xSplit="3" ySplit="7" topLeftCell="D8" activePane="bottomRight" state="frozen"/>
      <selection activeCell="M15" sqref="M15"/>
      <selection pane="topRight" activeCell="M15" sqref="M15"/>
      <selection pane="bottomLeft" activeCell="M15" sqref="M15"/>
      <selection pane="bottomRight" activeCell="M15" sqref="M15"/>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2" width="12.664062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Jun</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348" customFormat="1" ht="42" customHeight="1" thickBot="1">
      <c r="D7" s="349" t="str">
        <f>Month!D21</f>
        <v>Individuals Served</v>
      </c>
      <c r="E7" s="350" t="str">
        <f>Month!E21</f>
        <v>Units of Service</v>
      </c>
      <c r="F7" s="351" t="str">
        <f>Month!F21</f>
        <v>OAA Title III B</v>
      </c>
      <c r="G7" s="397" t="str">
        <f>Month!G21</f>
        <v>OAA Title III C1</v>
      </c>
      <c r="H7" s="397" t="str">
        <f>Month!H21</f>
        <v>OAA Title III C2</v>
      </c>
      <c r="I7" s="397" t="str">
        <f>Month!I21</f>
        <v>OAA Title III E</v>
      </c>
      <c r="J7" s="351" t="str">
        <f>Month!J21</f>
        <v>OAA ARPA Title III B</v>
      </c>
      <c r="K7" s="397" t="str">
        <f>Month!K21</f>
        <v>OAA ARPA Title III C1</v>
      </c>
      <c r="L7" s="575" t="str">
        <f>Month!L21</f>
        <v>OAA APRA Title III C2</v>
      </c>
      <c r="M7" s="354" t="str">
        <f>Month!M21</f>
        <v>Tax Levy</v>
      </c>
      <c r="N7" s="354" t="str">
        <f>Month!N21</f>
        <v>Basic County Allocation (BCA)</v>
      </c>
      <c r="O7" s="354" t="str">
        <f>Month!O21</f>
        <v>85.21 FUNDS</v>
      </c>
      <c r="P7" s="351" t="str">
        <f>Month!P21</f>
        <v>AFCSP</v>
      </c>
      <c r="Q7" s="351" t="str">
        <f>Month!Q21</f>
        <v>Non Federal Match - Cash</v>
      </c>
      <c r="R7" s="351" t="str">
        <f>Month!R21</f>
        <v>Non Federal Match - In-kind</v>
      </c>
      <c r="S7" s="352" t="str">
        <f>Month!S21</f>
        <v>Other (local, State, Fed)</v>
      </c>
      <c r="T7" s="353" t="str">
        <f>Month!T21</f>
        <v>Program Income</v>
      </c>
      <c r="U7" s="354" t="str">
        <f>Month!U21</f>
        <v>Total Expenditures</v>
      </c>
      <c r="V7" s="355" t="str">
        <f>Month!V21</f>
        <v>Individuals Served</v>
      </c>
      <c r="W7" s="329" t="str">
        <f>Month!W21</f>
        <v>Units of Service</v>
      </c>
      <c r="X7" s="351" t="str">
        <f>Month!X21</f>
        <v>OAA Title III B</v>
      </c>
      <c r="Y7" s="397" t="str">
        <f>Month!Y21</f>
        <v>OAA Title III C1</v>
      </c>
      <c r="Z7" s="397" t="str">
        <f>Month!Z21</f>
        <v>OAA Title III C2</v>
      </c>
      <c r="AA7" s="397" t="str">
        <f>Month!AA21</f>
        <v>OAA Title III E</v>
      </c>
      <c r="AB7" s="397" t="str">
        <f>Month!AB21</f>
        <v>OAA ARPA Title III B</v>
      </c>
      <c r="AC7" s="397" t="str">
        <f>Month!AC21</f>
        <v>OAA ARPA Title III C1</v>
      </c>
      <c r="AD7" s="399" t="str">
        <f>Month!AD21</f>
        <v>OAA APRA Title III C2</v>
      </c>
      <c r="AE7" s="351" t="str">
        <f>Month!AE21</f>
        <v>Tax Levy</v>
      </c>
      <c r="AF7" s="351" t="str">
        <f>Month!AF21</f>
        <v>Basic County Allocation (BCA)</v>
      </c>
      <c r="AG7" s="351" t="str">
        <f>Month!AG21</f>
        <v>85.21 Funds</v>
      </c>
      <c r="AH7" s="351" t="str">
        <f>Month!AH21</f>
        <v>AFCSP</v>
      </c>
      <c r="AI7" s="351" t="str">
        <f>Month!AI21</f>
        <v>Non Federal Match - Cash</v>
      </c>
      <c r="AJ7" s="351" t="str">
        <f>Month!AJ21</f>
        <v>Non Federal Match - In-kind</v>
      </c>
      <c r="AK7" s="352" t="str">
        <f>Month!AK21</f>
        <v>Other (local, State, Fed)</v>
      </c>
      <c r="AL7" s="353" t="str">
        <f>Month!AL21</f>
        <v>Program Income</v>
      </c>
      <c r="AM7" s="356"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+D9+May!V9</f>
        <v>0</v>
      </c>
      <c r="W9" s="542">
        <f>+E9+May!W9</f>
        <v>0</v>
      </c>
      <c r="X9" s="545">
        <f>+F9+May!X9</f>
        <v>0</v>
      </c>
      <c r="Y9" s="553"/>
      <c r="Z9" s="553"/>
      <c r="AA9" s="553"/>
      <c r="AB9" s="545">
        <f>+J9+May!AB9</f>
        <v>0</v>
      </c>
      <c r="AC9" s="553"/>
      <c r="AD9" s="553"/>
      <c r="AE9" s="545"/>
      <c r="AF9" s="545">
        <f>+N9+May!AF9</f>
        <v>0</v>
      </c>
      <c r="AG9" s="545">
        <f>+O9+May!AG9</f>
        <v>0</v>
      </c>
      <c r="AH9" s="545">
        <f>+P9+May!AH9</f>
        <v>0</v>
      </c>
      <c r="AI9" s="545">
        <f>+Q9+May!AI9</f>
        <v>0</v>
      </c>
      <c r="AJ9" s="545">
        <f>+R9+May!AJ9</f>
        <v>0</v>
      </c>
      <c r="AK9" s="545">
        <f>+S9+May!AK9</f>
        <v>0</v>
      </c>
      <c r="AL9" s="545">
        <f>+T9+May!AL9</f>
        <v>0</v>
      </c>
      <c r="AM9" s="545">
        <f t="shared" ref="AM9:AM31" si="1">SUM(X9:AL9)</f>
        <v>0</v>
      </c>
    </row>
    <row r="10" spans="1:39" s="348" customFormat="1" ht="13.8">
      <c r="A10" s="396" t="s">
        <v>373</v>
      </c>
      <c r="B10" s="365" t="s">
        <v>468</v>
      </c>
      <c r="C10" s="366" t="s">
        <v>369</v>
      </c>
      <c r="D10" s="536"/>
      <c r="E10" s="537"/>
      <c r="F10" s="540"/>
      <c r="G10" s="553"/>
      <c r="H10" s="553"/>
      <c r="I10" s="553"/>
      <c r="J10" s="539"/>
      <c r="K10" s="553"/>
      <c r="L10" s="553"/>
      <c r="M10" s="539"/>
      <c r="N10" s="539"/>
      <c r="O10" s="539"/>
      <c r="P10" s="539"/>
      <c r="Q10" s="539"/>
      <c r="R10" s="539"/>
      <c r="S10" s="539"/>
      <c r="T10" s="539"/>
      <c r="U10" s="541">
        <f t="shared" si="0"/>
        <v>0</v>
      </c>
      <c r="V10" s="542">
        <f>+D10+May!V10</f>
        <v>0</v>
      </c>
      <c r="W10" s="542">
        <f>+E10+May!W10</f>
        <v>0</v>
      </c>
      <c r="X10" s="545">
        <f>+F10+May!X10</f>
        <v>0</v>
      </c>
      <c r="Y10" s="538"/>
      <c r="Z10" s="538"/>
      <c r="AA10" s="538"/>
      <c r="AB10" s="545">
        <f>+J10+May!AB10</f>
        <v>0</v>
      </c>
      <c r="AC10" s="538"/>
      <c r="AD10" s="538"/>
      <c r="AE10" s="545"/>
      <c r="AF10" s="545">
        <f>+N10+May!AF10</f>
        <v>0</v>
      </c>
      <c r="AG10" s="545">
        <f>+O10+May!AG10</f>
        <v>0</v>
      </c>
      <c r="AH10" s="545">
        <f>+P10+May!AH10</f>
        <v>0</v>
      </c>
      <c r="AI10" s="545">
        <f>+Q10+May!AI10</f>
        <v>0</v>
      </c>
      <c r="AJ10" s="545">
        <f>+R10+May!AJ10</f>
        <v>0</v>
      </c>
      <c r="AK10" s="545">
        <f>+S10+May!AK10</f>
        <v>0</v>
      </c>
      <c r="AL10" s="545">
        <f>+T10+May!AL10</f>
        <v>0</v>
      </c>
      <c r="AM10" s="545">
        <f t="shared" si="1"/>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+D11+May!V11</f>
        <v>0</v>
      </c>
      <c r="W11" s="542">
        <f>+E11+May!W11</f>
        <v>0</v>
      </c>
      <c r="X11" s="545">
        <f>+F11+May!X11</f>
        <v>0</v>
      </c>
      <c r="Y11" s="538"/>
      <c r="Z11" s="538"/>
      <c r="AA11" s="538"/>
      <c r="AB11" s="545">
        <f>+J11+May!AB11</f>
        <v>0</v>
      </c>
      <c r="AC11" s="538"/>
      <c r="AD11" s="538"/>
      <c r="AE11" s="545"/>
      <c r="AF11" s="545">
        <f>+N11+May!AF11</f>
        <v>0</v>
      </c>
      <c r="AG11" s="545">
        <f>+O11+May!AG11</f>
        <v>0</v>
      </c>
      <c r="AH11" s="545">
        <f>+P11+May!AH11</f>
        <v>0</v>
      </c>
      <c r="AI11" s="545">
        <f>+Q11+May!AI11</f>
        <v>0</v>
      </c>
      <c r="AJ11" s="545">
        <f>+R11+May!AJ11</f>
        <v>0</v>
      </c>
      <c r="AK11" s="545">
        <f>+S11+May!AK11</f>
        <v>0</v>
      </c>
      <c r="AL11" s="545">
        <f>+T11+May!AL11</f>
        <v>0</v>
      </c>
      <c r="AM11" s="545">
        <f t="shared" si="1"/>
        <v>0</v>
      </c>
    </row>
    <row r="12" spans="1:39" s="348" customFormat="1" ht="13.8">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+D12+May!V12</f>
        <v>0</v>
      </c>
      <c r="W12" s="542">
        <f>+E12+May!W12</f>
        <v>0</v>
      </c>
      <c r="X12" s="545">
        <f>+F12+May!X12</f>
        <v>0</v>
      </c>
      <c r="Y12" s="538"/>
      <c r="Z12" s="538"/>
      <c r="AA12" s="538"/>
      <c r="AB12" s="545">
        <f>+J12+May!AB12</f>
        <v>0</v>
      </c>
      <c r="AC12" s="538"/>
      <c r="AD12" s="538"/>
      <c r="AE12" s="545"/>
      <c r="AF12" s="545">
        <f>+N12+May!AF12</f>
        <v>0</v>
      </c>
      <c r="AG12" s="545">
        <f>+O12+May!AG12</f>
        <v>0</v>
      </c>
      <c r="AH12" s="545">
        <f>+P12+May!AH12</f>
        <v>0</v>
      </c>
      <c r="AI12" s="545">
        <f>+Q12+May!AI12</f>
        <v>0</v>
      </c>
      <c r="AJ12" s="545">
        <f>+R12+May!AJ12</f>
        <v>0</v>
      </c>
      <c r="AK12" s="545">
        <f>+S12+May!AK12</f>
        <v>0</v>
      </c>
      <c r="AL12" s="545">
        <f>+T12+May!AL12</f>
        <v>0</v>
      </c>
      <c r="AM12" s="545">
        <f t="shared" si="1"/>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+D13+May!V13</f>
        <v>0</v>
      </c>
      <c r="W13" s="561">
        <f>+E13+May!W13</f>
        <v>0</v>
      </c>
      <c r="X13" s="559">
        <f>+F13+May!X13</f>
        <v>0</v>
      </c>
      <c r="Y13" s="551"/>
      <c r="Z13" s="551"/>
      <c r="AA13" s="551"/>
      <c r="AB13" s="559">
        <f>+J13+May!AB13</f>
        <v>0</v>
      </c>
      <c r="AC13" s="551"/>
      <c r="AD13" s="551"/>
      <c r="AE13" s="559"/>
      <c r="AF13" s="559">
        <f>+N13+May!AF13</f>
        <v>0</v>
      </c>
      <c r="AG13" s="559">
        <f>+O13+May!AG13</f>
        <v>0</v>
      </c>
      <c r="AH13" s="559">
        <f>+P13+May!AH13</f>
        <v>0</v>
      </c>
      <c r="AI13" s="559">
        <f>+Q13+May!AI13</f>
        <v>0</v>
      </c>
      <c r="AJ13" s="559">
        <f>+R13+May!AJ13</f>
        <v>0</v>
      </c>
      <c r="AK13" s="559">
        <f>+S13+May!AK13</f>
        <v>0</v>
      </c>
      <c r="AL13" s="559">
        <f>+T13+May!AL13</f>
        <v>0</v>
      </c>
      <c r="AM13" s="559">
        <f t="shared" si="1"/>
        <v>0</v>
      </c>
    </row>
    <row r="14" spans="1:39" s="348" customFormat="1" ht="13.8">
      <c r="A14" s="396" t="s">
        <v>383</v>
      </c>
      <c r="B14" s="365"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+D14+May!V14</f>
        <v>0</v>
      </c>
      <c r="W14" s="542">
        <f>+E14+May!W14</f>
        <v>0</v>
      </c>
      <c r="X14" s="545">
        <f>+F14+May!X14</f>
        <v>0</v>
      </c>
      <c r="Y14" s="538"/>
      <c r="Z14" s="538"/>
      <c r="AA14" s="538"/>
      <c r="AB14" s="545">
        <f>+J14+May!AB14</f>
        <v>0</v>
      </c>
      <c r="AC14" s="538"/>
      <c r="AD14" s="538"/>
      <c r="AE14" s="545"/>
      <c r="AF14" s="545">
        <f>+N14+May!AF14</f>
        <v>0</v>
      </c>
      <c r="AG14" s="545">
        <f>+O14+May!AG14</f>
        <v>0</v>
      </c>
      <c r="AH14" s="545">
        <f>+P14+May!AH14</f>
        <v>0</v>
      </c>
      <c r="AI14" s="545">
        <f>+Q14+May!AI14</f>
        <v>0</v>
      </c>
      <c r="AJ14" s="545">
        <f>+R14+May!AJ14</f>
        <v>0</v>
      </c>
      <c r="AK14" s="545">
        <f>+S14+May!AK14</f>
        <v>0</v>
      </c>
      <c r="AL14" s="545">
        <f>+T14+May!AL14</f>
        <v>0</v>
      </c>
      <c r="AM14" s="545">
        <f t="shared" si="1"/>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+D15+May!V15</f>
        <v>0</v>
      </c>
      <c r="W15" s="542">
        <f>+E15+May!W15</f>
        <v>0</v>
      </c>
      <c r="X15" s="545">
        <f>+F15+May!X15</f>
        <v>0</v>
      </c>
      <c r="Y15" s="538"/>
      <c r="Z15" s="538"/>
      <c r="AA15" s="538"/>
      <c r="AB15" s="545">
        <f>+J15+May!AB15</f>
        <v>0</v>
      </c>
      <c r="AC15" s="538"/>
      <c r="AD15" s="538"/>
      <c r="AE15" s="545"/>
      <c r="AF15" s="545">
        <f>+N15+May!AF15</f>
        <v>0</v>
      </c>
      <c r="AG15" s="545">
        <f>+O15+May!AG15</f>
        <v>0</v>
      </c>
      <c r="AH15" s="545">
        <f>+P15+May!AH15</f>
        <v>0</v>
      </c>
      <c r="AI15" s="545">
        <f>+Q15+May!AI15</f>
        <v>0</v>
      </c>
      <c r="AJ15" s="545">
        <f>+R15+May!AJ15</f>
        <v>0</v>
      </c>
      <c r="AK15" s="545">
        <f>+S15+May!AK15</f>
        <v>0</v>
      </c>
      <c r="AL15" s="545">
        <f>+T15+May!AL15</f>
        <v>0</v>
      </c>
      <c r="AM15" s="545">
        <f t="shared" si="1"/>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42">
        <f>+D16+May!V16</f>
        <v>0</v>
      </c>
      <c r="W16" s="542">
        <f>+E16+May!W16</f>
        <v>0</v>
      </c>
      <c r="X16" s="545">
        <f>+F16+May!X16</f>
        <v>0</v>
      </c>
      <c r="Y16" s="568"/>
      <c r="Z16" s="568"/>
      <c r="AA16" s="568"/>
      <c r="AB16" s="545">
        <f>+J16+May!AB16</f>
        <v>0</v>
      </c>
      <c r="AC16" s="568"/>
      <c r="AD16" s="568"/>
      <c r="AE16" s="545"/>
      <c r="AF16" s="545">
        <f>+N16+May!AF16</f>
        <v>0</v>
      </c>
      <c r="AG16" s="545">
        <f>+O16+May!AG16</f>
        <v>0</v>
      </c>
      <c r="AH16" s="545">
        <f>+P16+May!AH16</f>
        <v>0</v>
      </c>
      <c r="AI16" s="545">
        <f>+Q16+May!AI16</f>
        <v>0</v>
      </c>
      <c r="AJ16" s="545">
        <f>+R16+May!AJ16</f>
        <v>0</v>
      </c>
      <c r="AK16" s="545">
        <f>+S16+May!AK16</f>
        <v>0</v>
      </c>
      <c r="AL16" s="545">
        <f>+T16+May!AL16</f>
        <v>0</v>
      </c>
      <c r="AM16" s="545">
        <f t="shared" si="1"/>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42">
        <f>+D17+May!V17</f>
        <v>0</v>
      </c>
      <c r="W17" s="542">
        <f>+E17+May!W17</f>
        <v>0</v>
      </c>
      <c r="X17" s="545">
        <f>+F17+May!X17</f>
        <v>0</v>
      </c>
      <c r="Y17" s="568"/>
      <c r="Z17" s="568"/>
      <c r="AA17" s="568"/>
      <c r="AB17" s="545">
        <f>+J17+May!AB17</f>
        <v>0</v>
      </c>
      <c r="AC17" s="568"/>
      <c r="AD17" s="568"/>
      <c r="AE17" s="545"/>
      <c r="AF17" s="545">
        <f>+N17+May!AF17</f>
        <v>0</v>
      </c>
      <c r="AG17" s="545">
        <f>+O17+May!AG17</f>
        <v>0</v>
      </c>
      <c r="AH17" s="545">
        <f>+P17+May!AH17</f>
        <v>0</v>
      </c>
      <c r="AI17" s="545">
        <f>+Q17+May!AI17</f>
        <v>0</v>
      </c>
      <c r="AJ17" s="545">
        <f>+R17+May!AJ17</f>
        <v>0</v>
      </c>
      <c r="AK17" s="545">
        <f>+S17+May!AK17</f>
        <v>0</v>
      </c>
      <c r="AL17" s="545">
        <f>+T17+May!AL17</f>
        <v>0</v>
      </c>
      <c r="AM17" s="545">
        <f t="shared" si="1"/>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42">
        <f>+D18+May!V18</f>
        <v>0</v>
      </c>
      <c r="W18" s="542">
        <f>+E18+May!W18</f>
        <v>0</v>
      </c>
      <c r="X18" s="545">
        <f>+F18+May!X18</f>
        <v>0</v>
      </c>
      <c r="Y18" s="568"/>
      <c r="Z18" s="568"/>
      <c r="AA18" s="568"/>
      <c r="AB18" s="545">
        <f>+J18+May!AB18</f>
        <v>0</v>
      </c>
      <c r="AC18" s="568"/>
      <c r="AD18" s="568"/>
      <c r="AE18" s="545"/>
      <c r="AF18" s="545">
        <f>+N18+May!AF18</f>
        <v>0</v>
      </c>
      <c r="AG18" s="545">
        <f>+O18+May!AG18</f>
        <v>0</v>
      </c>
      <c r="AH18" s="545">
        <f>+P18+May!AH18</f>
        <v>0</v>
      </c>
      <c r="AI18" s="545">
        <f>+Q18+May!AI18</f>
        <v>0</v>
      </c>
      <c r="AJ18" s="545">
        <f>+R18+May!AJ18</f>
        <v>0</v>
      </c>
      <c r="AK18" s="545">
        <f>+S18+May!AK18</f>
        <v>0</v>
      </c>
      <c r="AL18" s="545">
        <f>+T18+May!AL18</f>
        <v>0</v>
      </c>
      <c r="AM18" s="545">
        <f t="shared" si="1"/>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42">
        <f>+D19+May!V19</f>
        <v>0</v>
      </c>
      <c r="W19" s="542">
        <f>+E19+May!W19</f>
        <v>0</v>
      </c>
      <c r="X19" s="545">
        <f>+F19+May!X19</f>
        <v>0</v>
      </c>
      <c r="Y19" s="568"/>
      <c r="Z19" s="568"/>
      <c r="AA19" s="568"/>
      <c r="AB19" s="545">
        <f>+J19+May!AB19</f>
        <v>0</v>
      </c>
      <c r="AC19" s="568"/>
      <c r="AD19" s="568"/>
      <c r="AE19" s="545"/>
      <c r="AF19" s="545">
        <f>+N19+May!AF19</f>
        <v>0</v>
      </c>
      <c r="AG19" s="545">
        <f>+O19+May!AG19</f>
        <v>0</v>
      </c>
      <c r="AH19" s="545">
        <f>+P19+May!AH19</f>
        <v>0</v>
      </c>
      <c r="AI19" s="545">
        <f>+Q19+May!AI19</f>
        <v>0</v>
      </c>
      <c r="AJ19" s="545">
        <f>+R19+May!AJ19</f>
        <v>0</v>
      </c>
      <c r="AK19" s="545">
        <f>+S19+May!AK19</f>
        <v>0</v>
      </c>
      <c r="AL19" s="545">
        <f>+T19+May!AL19</f>
        <v>0</v>
      </c>
      <c r="AM19" s="545">
        <f t="shared" si="1"/>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42">
        <f>+D20+May!V20</f>
        <v>0</v>
      </c>
      <c r="W20" s="542">
        <f>+E20+May!W20</f>
        <v>0</v>
      </c>
      <c r="X20" s="545">
        <f>+F20+May!X20</f>
        <v>0</v>
      </c>
      <c r="Y20" s="568"/>
      <c r="Z20" s="568"/>
      <c r="AA20" s="568"/>
      <c r="AB20" s="545">
        <f>+J20+May!AB20</f>
        <v>0</v>
      </c>
      <c r="AC20" s="568"/>
      <c r="AD20" s="568"/>
      <c r="AE20" s="545"/>
      <c r="AF20" s="545">
        <f>+N20+May!AF20</f>
        <v>0</v>
      </c>
      <c r="AG20" s="545">
        <f>+O20+May!AG20</f>
        <v>0</v>
      </c>
      <c r="AH20" s="545">
        <f>+P20+May!AH20</f>
        <v>0</v>
      </c>
      <c r="AI20" s="545">
        <f>+Q20+May!AI20</f>
        <v>0</v>
      </c>
      <c r="AJ20" s="545">
        <f>+R20+May!AJ20</f>
        <v>0</v>
      </c>
      <c r="AK20" s="545">
        <f>+S20+May!AK20</f>
        <v>0</v>
      </c>
      <c r="AL20" s="545">
        <f>+T20+May!AL20</f>
        <v>0</v>
      </c>
      <c r="AM20" s="545">
        <f t="shared" si="1"/>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42">
        <f>+D21+May!V21</f>
        <v>0</v>
      </c>
      <c r="W21" s="542">
        <f>+E21+May!W21</f>
        <v>0</v>
      </c>
      <c r="X21" s="545">
        <f>+F21+May!X21</f>
        <v>0</v>
      </c>
      <c r="Y21" s="568"/>
      <c r="Z21" s="568"/>
      <c r="AA21" s="568"/>
      <c r="AB21" s="545">
        <f>+J21+May!AB21</f>
        <v>0</v>
      </c>
      <c r="AC21" s="568"/>
      <c r="AD21" s="568"/>
      <c r="AE21" s="545"/>
      <c r="AF21" s="545">
        <f>+N21+May!AF21</f>
        <v>0</v>
      </c>
      <c r="AG21" s="545">
        <f>+O21+May!AG21</f>
        <v>0</v>
      </c>
      <c r="AH21" s="545">
        <f>+P21+May!AH21</f>
        <v>0</v>
      </c>
      <c r="AI21" s="545">
        <f>+Q21+May!AI21</f>
        <v>0</v>
      </c>
      <c r="AJ21" s="545">
        <f>+R21+May!AJ21</f>
        <v>0</v>
      </c>
      <c r="AK21" s="545">
        <f>+S21+May!AK21</f>
        <v>0</v>
      </c>
      <c r="AL21" s="545">
        <f>+T21+May!AL21</f>
        <v>0</v>
      </c>
      <c r="AM21" s="545">
        <f t="shared" si="1"/>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42">
        <f>+D22+May!V22</f>
        <v>0</v>
      </c>
      <c r="W22" s="542">
        <f>+E22+May!W22</f>
        <v>0</v>
      </c>
      <c r="X22" s="545">
        <f>+F22+May!X22</f>
        <v>0</v>
      </c>
      <c r="Y22" s="568"/>
      <c r="Z22" s="568"/>
      <c r="AA22" s="568"/>
      <c r="AB22" s="545">
        <f>+J22+May!AB22</f>
        <v>0</v>
      </c>
      <c r="AC22" s="568"/>
      <c r="AD22" s="568"/>
      <c r="AE22" s="545"/>
      <c r="AF22" s="545">
        <f>+N22+May!AF22</f>
        <v>0</v>
      </c>
      <c r="AG22" s="545">
        <f>+O22+May!AG22</f>
        <v>0</v>
      </c>
      <c r="AH22" s="545">
        <f>+P22+May!AH22</f>
        <v>0</v>
      </c>
      <c r="AI22" s="545">
        <f>+Q22+May!AI22</f>
        <v>0</v>
      </c>
      <c r="AJ22" s="545">
        <f>+R22+May!AJ22</f>
        <v>0</v>
      </c>
      <c r="AK22" s="545">
        <f>+S22+May!AK22</f>
        <v>0</v>
      </c>
      <c r="AL22" s="545">
        <f>+T22+May!AL22</f>
        <v>0</v>
      </c>
      <c r="AM22" s="545">
        <f t="shared" si="1"/>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42">
        <f>+D23+May!V23</f>
        <v>0</v>
      </c>
      <c r="W23" s="542">
        <f>+E23+May!W23</f>
        <v>0</v>
      </c>
      <c r="X23" s="545">
        <f>+F23+May!X23</f>
        <v>0</v>
      </c>
      <c r="Y23" s="568"/>
      <c r="Z23" s="568"/>
      <c r="AA23" s="568"/>
      <c r="AB23" s="545">
        <f>+J23+May!AB23</f>
        <v>0</v>
      </c>
      <c r="AC23" s="568"/>
      <c r="AD23" s="568"/>
      <c r="AE23" s="545"/>
      <c r="AF23" s="545">
        <f>+N23+May!AF23</f>
        <v>0</v>
      </c>
      <c r="AG23" s="545">
        <f>+O23+May!AG23</f>
        <v>0</v>
      </c>
      <c r="AH23" s="545">
        <f>+P23+May!AH23</f>
        <v>0</v>
      </c>
      <c r="AI23" s="545">
        <f>+Q23+May!AI23</f>
        <v>0</v>
      </c>
      <c r="AJ23" s="545">
        <f>+R23+May!AJ23</f>
        <v>0</v>
      </c>
      <c r="AK23" s="545">
        <f>+S23+May!AK23</f>
        <v>0</v>
      </c>
      <c r="AL23" s="545">
        <f>+T23+May!AL23</f>
        <v>0</v>
      </c>
      <c r="AM23" s="545">
        <f t="shared" si="1"/>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42">
        <f>+D24+May!V24</f>
        <v>0</v>
      </c>
      <c r="W24" s="542">
        <f>+E24+May!W24</f>
        <v>0</v>
      </c>
      <c r="X24" s="545">
        <f>+F24+May!X24</f>
        <v>0</v>
      </c>
      <c r="Y24" s="568"/>
      <c r="Z24" s="568"/>
      <c r="AA24" s="568"/>
      <c r="AB24" s="545">
        <f>+J24+May!AB24</f>
        <v>0</v>
      </c>
      <c r="AC24" s="568"/>
      <c r="AD24" s="568"/>
      <c r="AE24" s="545"/>
      <c r="AF24" s="545">
        <f>+N24+May!AF24</f>
        <v>0</v>
      </c>
      <c r="AG24" s="545">
        <f>+O24+May!AG24</f>
        <v>0</v>
      </c>
      <c r="AH24" s="545">
        <f>+P24+May!AH24</f>
        <v>0</v>
      </c>
      <c r="AI24" s="545">
        <f>+Q24+May!AI24</f>
        <v>0</v>
      </c>
      <c r="AJ24" s="545">
        <f>+R24+May!AJ24</f>
        <v>0</v>
      </c>
      <c r="AK24" s="545">
        <f>+S24+May!AK24</f>
        <v>0</v>
      </c>
      <c r="AL24" s="545">
        <f>+T24+May!AL24</f>
        <v>0</v>
      </c>
      <c r="AM24" s="545">
        <f t="shared" si="1"/>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42">
        <f>+D25+May!V25</f>
        <v>0</v>
      </c>
      <c r="W25" s="542">
        <f>+E25+May!W25</f>
        <v>0</v>
      </c>
      <c r="X25" s="545">
        <f>+F25+May!X25</f>
        <v>0</v>
      </c>
      <c r="Y25" s="568"/>
      <c r="Z25" s="568"/>
      <c r="AA25" s="568"/>
      <c r="AB25" s="545">
        <f>+J25+May!AB25</f>
        <v>0</v>
      </c>
      <c r="AC25" s="568"/>
      <c r="AD25" s="568"/>
      <c r="AE25" s="545"/>
      <c r="AF25" s="545">
        <f>+N25+May!AF25</f>
        <v>0</v>
      </c>
      <c r="AG25" s="545">
        <f>+O25+May!AG25</f>
        <v>0</v>
      </c>
      <c r="AH25" s="545">
        <f>+P25+May!AH25</f>
        <v>0</v>
      </c>
      <c r="AI25" s="545">
        <f>+Q25+May!AI25</f>
        <v>0</v>
      </c>
      <c r="AJ25" s="545">
        <f>+R25+May!AJ25</f>
        <v>0</v>
      </c>
      <c r="AK25" s="545">
        <f>+S25+May!AK25</f>
        <v>0</v>
      </c>
      <c r="AL25" s="545">
        <f>+T25+May!AL25</f>
        <v>0</v>
      </c>
      <c r="AM25" s="545">
        <f t="shared" si="1"/>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42">
        <f>+D26+May!V26</f>
        <v>0</v>
      </c>
      <c r="W26" s="542">
        <f>+E26+May!W26</f>
        <v>0</v>
      </c>
      <c r="X26" s="545">
        <f>+F26+May!X26</f>
        <v>0</v>
      </c>
      <c r="Y26" s="568"/>
      <c r="Z26" s="568"/>
      <c r="AA26" s="568"/>
      <c r="AB26" s="545">
        <f>+J26+May!AB26</f>
        <v>0</v>
      </c>
      <c r="AC26" s="568"/>
      <c r="AD26" s="568"/>
      <c r="AE26" s="545"/>
      <c r="AF26" s="545">
        <f>+N26+May!AF26</f>
        <v>0</v>
      </c>
      <c r="AG26" s="545">
        <f>+O26+May!AG26</f>
        <v>0</v>
      </c>
      <c r="AH26" s="545">
        <f>+P26+May!AH26</f>
        <v>0</v>
      </c>
      <c r="AI26" s="545">
        <f>+Q26+May!AI26</f>
        <v>0</v>
      </c>
      <c r="AJ26" s="545">
        <f>+R26+May!AJ26</f>
        <v>0</v>
      </c>
      <c r="AK26" s="545">
        <f>+S26+May!AK26</f>
        <v>0</v>
      </c>
      <c r="AL26" s="545">
        <f>+T26+May!AL26</f>
        <v>0</v>
      </c>
      <c r="AM26" s="545">
        <f t="shared" si="1"/>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42">
        <f>+D27+May!V27</f>
        <v>0</v>
      </c>
      <c r="W27" s="542">
        <f>+E27+May!W27</f>
        <v>0</v>
      </c>
      <c r="X27" s="545">
        <f>+F27+May!X27</f>
        <v>0</v>
      </c>
      <c r="Y27" s="568"/>
      <c r="Z27" s="568"/>
      <c r="AA27" s="568"/>
      <c r="AB27" s="545">
        <f>+J27+May!AB27</f>
        <v>0</v>
      </c>
      <c r="AC27" s="568"/>
      <c r="AD27" s="568"/>
      <c r="AE27" s="545"/>
      <c r="AF27" s="545">
        <f>+N27+May!AF27</f>
        <v>0</v>
      </c>
      <c r="AG27" s="545">
        <f>+O27+May!AG27</f>
        <v>0</v>
      </c>
      <c r="AH27" s="545">
        <f>+P27+May!AH27</f>
        <v>0</v>
      </c>
      <c r="AI27" s="545">
        <f>+Q27+May!AI27</f>
        <v>0</v>
      </c>
      <c r="AJ27" s="545">
        <f>+R27+May!AJ27</f>
        <v>0</v>
      </c>
      <c r="AK27" s="545">
        <f>+S27+May!AK27</f>
        <v>0</v>
      </c>
      <c r="AL27" s="545">
        <f>+T27+May!AL27</f>
        <v>0</v>
      </c>
      <c r="AM27" s="545">
        <f t="shared" si="1"/>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42">
        <f>+D28+May!V28</f>
        <v>0</v>
      </c>
      <c r="W28" s="542">
        <f>+E28+May!W28</f>
        <v>0</v>
      </c>
      <c r="X28" s="545">
        <f>+F28+May!X28</f>
        <v>0</v>
      </c>
      <c r="Y28" s="568"/>
      <c r="Z28" s="568"/>
      <c r="AA28" s="568"/>
      <c r="AB28" s="545">
        <f>+J28+May!AB28</f>
        <v>0</v>
      </c>
      <c r="AC28" s="568"/>
      <c r="AD28" s="568"/>
      <c r="AE28" s="545"/>
      <c r="AF28" s="545">
        <f>+N28+May!AF28</f>
        <v>0</v>
      </c>
      <c r="AG28" s="545">
        <f>+O28+May!AG28</f>
        <v>0</v>
      </c>
      <c r="AH28" s="545">
        <f>+P28+May!AH28</f>
        <v>0</v>
      </c>
      <c r="AI28" s="545">
        <f>+Q28+May!AI28</f>
        <v>0</v>
      </c>
      <c r="AJ28" s="545">
        <f>+R28+May!AJ28</f>
        <v>0</v>
      </c>
      <c r="AK28" s="545">
        <f>+S28+May!AK28</f>
        <v>0</v>
      </c>
      <c r="AL28" s="545">
        <f>+T28+May!AL28</f>
        <v>0</v>
      </c>
      <c r="AM28" s="545">
        <f t="shared" si="1"/>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42">
        <f>+D29+May!V29</f>
        <v>0</v>
      </c>
      <c r="W29" s="542">
        <f>+E29+May!W29</f>
        <v>0</v>
      </c>
      <c r="X29" s="545">
        <f>+F29+May!X29</f>
        <v>0</v>
      </c>
      <c r="Y29" s="568"/>
      <c r="Z29" s="568"/>
      <c r="AA29" s="568"/>
      <c r="AB29" s="545">
        <f>+J29+May!AB29</f>
        <v>0</v>
      </c>
      <c r="AC29" s="568"/>
      <c r="AD29" s="568"/>
      <c r="AE29" s="545"/>
      <c r="AF29" s="545">
        <f>+N29+May!AF29</f>
        <v>0</v>
      </c>
      <c r="AG29" s="545">
        <f>+O29+May!AG29</f>
        <v>0</v>
      </c>
      <c r="AH29" s="545">
        <f>+P29+May!AH29</f>
        <v>0</v>
      </c>
      <c r="AI29" s="545">
        <f>+Q29+May!AI29</f>
        <v>0</v>
      </c>
      <c r="AJ29" s="545">
        <f>+R29+May!AJ29</f>
        <v>0</v>
      </c>
      <c r="AK29" s="545">
        <f>+S29+May!AK29</f>
        <v>0</v>
      </c>
      <c r="AL29" s="545">
        <f>+T29+May!AL29</f>
        <v>0</v>
      </c>
      <c r="AM29" s="545">
        <f t="shared" si="1"/>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42">
        <f>+D30+May!V30</f>
        <v>0</v>
      </c>
      <c r="W30" s="542">
        <f>+E30+May!W30</f>
        <v>0</v>
      </c>
      <c r="X30" s="545">
        <f>+F30+May!X30</f>
        <v>0</v>
      </c>
      <c r="Y30" s="568"/>
      <c r="Z30" s="568"/>
      <c r="AA30" s="568"/>
      <c r="AB30" s="545">
        <f>+J30+May!AB30</f>
        <v>0</v>
      </c>
      <c r="AC30" s="568"/>
      <c r="AD30" s="568"/>
      <c r="AE30" s="545"/>
      <c r="AF30" s="545">
        <f>+N30+May!AF30</f>
        <v>0</v>
      </c>
      <c r="AG30" s="545">
        <f>+O30+May!AG30</f>
        <v>0</v>
      </c>
      <c r="AH30" s="545">
        <f>+P30+May!AH30</f>
        <v>0</v>
      </c>
      <c r="AI30" s="545">
        <f>+Q30+May!AI30</f>
        <v>0</v>
      </c>
      <c r="AJ30" s="545">
        <f>+R30+May!AJ30</f>
        <v>0</v>
      </c>
      <c r="AK30" s="545">
        <f>+S30+May!AK30</f>
        <v>0</v>
      </c>
      <c r="AL30" s="545">
        <f>+T30+May!AL30</f>
        <v>0</v>
      </c>
      <c r="AM30" s="545">
        <f t="shared" si="1"/>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42">
        <f>+D31+May!V31</f>
        <v>0</v>
      </c>
      <c r="W31" s="542">
        <f>+E31+May!W31</f>
        <v>0</v>
      </c>
      <c r="X31" s="545">
        <f>+F31+May!X31</f>
        <v>0</v>
      </c>
      <c r="Y31" s="568"/>
      <c r="Z31" s="568"/>
      <c r="AA31" s="568"/>
      <c r="AB31" s="545">
        <f>+J31+May!AB31</f>
        <v>0</v>
      </c>
      <c r="AC31" s="568"/>
      <c r="AD31" s="568"/>
      <c r="AE31" s="545"/>
      <c r="AF31" s="545">
        <f>+N31+May!AF31</f>
        <v>0</v>
      </c>
      <c r="AG31" s="545">
        <f>+O31+May!AG31</f>
        <v>0</v>
      </c>
      <c r="AH31" s="545">
        <f>+P31+May!AH31</f>
        <v>0</v>
      </c>
      <c r="AI31" s="545">
        <f>+Q31+May!AI31</f>
        <v>0</v>
      </c>
      <c r="AJ31" s="545">
        <f>+R31+May!AJ31</f>
        <v>0</v>
      </c>
      <c r="AK31" s="545">
        <f>+S31+May!AK31</f>
        <v>0</v>
      </c>
      <c r="AL31" s="545">
        <f>+T31+May!AL31</f>
        <v>0</v>
      </c>
      <c r="AM31" s="545">
        <f t="shared" si="1"/>
        <v>0</v>
      </c>
    </row>
    <row r="32" spans="1:39" ht="15" thickBot="1">
      <c r="B32" s="376" t="s">
        <v>406</v>
      </c>
      <c r="C32" s="376"/>
      <c r="D32" s="546">
        <f t="shared" ref="D32:T32" si="2">SUM(D9:D31)</f>
        <v>0</v>
      </c>
      <c r="E32" s="546">
        <f t="shared" si="2"/>
        <v>0</v>
      </c>
      <c r="F32" s="549">
        <f t="shared" si="2"/>
        <v>0</v>
      </c>
      <c r="G32" s="547"/>
      <c r="H32" s="547"/>
      <c r="I32" s="547"/>
      <c r="J32" s="549">
        <f t="shared" si="2"/>
        <v>0</v>
      </c>
      <c r="K32" s="547"/>
      <c r="L32" s="547"/>
      <c r="M32" s="549">
        <f t="shared" si="2"/>
        <v>0</v>
      </c>
      <c r="N32" s="549">
        <f t="shared" si="2"/>
        <v>0</v>
      </c>
      <c r="O32" s="549">
        <f t="shared" si="2"/>
        <v>0</v>
      </c>
      <c r="P32" s="549">
        <f t="shared" si="2"/>
        <v>0</v>
      </c>
      <c r="Q32" s="549">
        <f t="shared" si="2"/>
        <v>0</v>
      </c>
      <c r="R32" s="549">
        <f t="shared" si="2"/>
        <v>0</v>
      </c>
      <c r="S32" s="549">
        <f t="shared" si="2"/>
        <v>0</v>
      </c>
      <c r="T32" s="549">
        <f t="shared" si="2"/>
        <v>0</v>
      </c>
      <c r="U32" s="550">
        <f>SUM(U8:U31)</f>
        <v>0</v>
      </c>
      <c r="V32" s="546">
        <f t="shared" ref="V32:AM32" si="3">SUM(V9:V31)</f>
        <v>0</v>
      </c>
      <c r="W32" s="546">
        <f t="shared" si="3"/>
        <v>0</v>
      </c>
      <c r="X32" s="549">
        <f t="shared" si="3"/>
        <v>0</v>
      </c>
      <c r="Y32" s="547"/>
      <c r="Z32" s="547"/>
      <c r="AA32" s="547"/>
      <c r="AB32" s="549">
        <f t="shared" si="3"/>
        <v>0</v>
      </c>
      <c r="AC32" s="547"/>
      <c r="AD32" s="547"/>
      <c r="AE32" s="549"/>
      <c r="AF32" s="549">
        <f t="shared" si="3"/>
        <v>0</v>
      </c>
      <c r="AG32" s="549">
        <f t="shared" si="3"/>
        <v>0</v>
      </c>
      <c r="AH32" s="549">
        <f t="shared" si="3"/>
        <v>0</v>
      </c>
      <c r="AI32" s="549">
        <f t="shared" si="3"/>
        <v>0</v>
      </c>
      <c r="AJ32" s="549">
        <f t="shared" si="3"/>
        <v>0</v>
      </c>
      <c r="AK32" s="549">
        <f t="shared" si="3"/>
        <v>0</v>
      </c>
      <c r="AL32" s="549">
        <f t="shared" si="3"/>
        <v>0</v>
      </c>
      <c r="AM32" s="549">
        <f t="shared" si="3"/>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350" t="str">
        <f t="shared" ref="E36:AM36" si="4">E7</f>
        <v>Units of Service</v>
      </c>
      <c r="F36" s="400" t="str">
        <f t="shared" si="4"/>
        <v>OAA Title III B</v>
      </c>
      <c r="G36" s="404" t="str">
        <f t="shared" si="4"/>
        <v>OAA Title III C1</v>
      </c>
      <c r="H36" s="400" t="str">
        <f t="shared" si="4"/>
        <v>OAA Title III C2</v>
      </c>
      <c r="I36" s="400" t="str">
        <f t="shared" si="4"/>
        <v>OAA Title III E</v>
      </c>
      <c r="J36" s="400" t="str">
        <f t="shared" si="4"/>
        <v>OAA ARPA Title III B</v>
      </c>
      <c r="K36" s="404" t="str">
        <f t="shared" si="4"/>
        <v>OAA ARPA Title III C1</v>
      </c>
      <c r="L36" s="576" t="str">
        <f t="shared" si="4"/>
        <v>OAA APRA Title III C2</v>
      </c>
      <c r="M36" s="350" t="str">
        <f t="shared" si="4"/>
        <v>Tax Levy</v>
      </c>
      <c r="N36" s="350" t="str">
        <f t="shared" si="4"/>
        <v>Basic County Allocation (BCA)</v>
      </c>
      <c r="O36" s="350" t="str">
        <f t="shared" si="4"/>
        <v>85.21 FUNDS</v>
      </c>
      <c r="P36" s="350" t="str">
        <f t="shared" si="4"/>
        <v>AFCSP</v>
      </c>
      <c r="Q36" s="350" t="str">
        <f t="shared" si="4"/>
        <v>Non Federal Match - Cash</v>
      </c>
      <c r="R36" s="350" t="str">
        <f t="shared" si="4"/>
        <v>Non Federal Match - In-kind</v>
      </c>
      <c r="S36" s="350" t="str">
        <f t="shared" si="4"/>
        <v>Other (local, State, Fed)</v>
      </c>
      <c r="T36" s="350" t="str">
        <f t="shared" si="4"/>
        <v>Program Income</v>
      </c>
      <c r="U36" s="350" t="str">
        <f t="shared" si="4"/>
        <v>Total Expenditures</v>
      </c>
      <c r="V36" s="350" t="str">
        <f t="shared" si="4"/>
        <v>Individuals Served</v>
      </c>
      <c r="W36" s="350" t="str">
        <f t="shared" si="4"/>
        <v>Units of Service</v>
      </c>
      <c r="X36" s="400" t="str">
        <f t="shared" si="4"/>
        <v>OAA Title III B</v>
      </c>
      <c r="Y36" s="404" t="str">
        <f t="shared" si="4"/>
        <v>OAA Title III C1</v>
      </c>
      <c r="Z36" s="405" t="str">
        <f t="shared" si="4"/>
        <v>OAA Title III C2</v>
      </c>
      <c r="AA36" s="400" t="str">
        <f t="shared" si="4"/>
        <v>OAA Title III E</v>
      </c>
      <c r="AB36" s="400" t="str">
        <f t="shared" si="4"/>
        <v>OAA ARPA Title III B</v>
      </c>
      <c r="AC36" s="404" t="str">
        <f t="shared" si="4"/>
        <v>OAA ARPA Title III C1</v>
      </c>
      <c r="AD36" s="405" t="str">
        <f t="shared" si="4"/>
        <v>OAA APRA Title III C2</v>
      </c>
      <c r="AE36" s="350" t="str">
        <f t="shared" si="4"/>
        <v>Tax Levy</v>
      </c>
      <c r="AF36" s="350" t="str">
        <f t="shared" si="4"/>
        <v>Basic County Allocation (BCA)</v>
      </c>
      <c r="AG36" s="350" t="str">
        <f t="shared" si="4"/>
        <v>85.21 Funds</v>
      </c>
      <c r="AH36" s="350" t="str">
        <f t="shared" si="4"/>
        <v>AFCSP</v>
      </c>
      <c r="AI36" s="350" t="str">
        <f t="shared" si="4"/>
        <v>Non Federal Match - Cash</v>
      </c>
      <c r="AJ36" s="350" t="str">
        <f t="shared" si="4"/>
        <v>Non Federal Match - In-kind</v>
      </c>
      <c r="AK36" s="350" t="str">
        <f t="shared" si="4"/>
        <v>Other (local, State, Fed)</v>
      </c>
      <c r="AL36" s="350" t="str">
        <f t="shared" si="4"/>
        <v>Program Income</v>
      </c>
      <c r="AM36" s="350" t="str">
        <f t="shared" si="4"/>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389" t="s">
        <v>371</v>
      </c>
      <c r="C38" s="390" t="s">
        <v>372</v>
      </c>
      <c r="D38" s="536"/>
      <c r="E38" s="537"/>
      <c r="F38" s="538"/>
      <c r="G38" s="539"/>
      <c r="H38" s="538"/>
      <c r="I38" s="538"/>
      <c r="J38" s="538"/>
      <c r="K38" s="540"/>
      <c r="L38" s="538"/>
      <c r="M38" s="539"/>
      <c r="N38" s="539"/>
      <c r="O38" s="539"/>
      <c r="P38" s="539"/>
      <c r="Q38" s="539"/>
      <c r="R38" s="539"/>
      <c r="S38" s="539"/>
      <c r="T38" s="539"/>
      <c r="U38" s="541">
        <f>SUM(F38:T38)</f>
        <v>0</v>
      </c>
      <c r="V38" s="542">
        <f>+D38+May!V38</f>
        <v>0</v>
      </c>
      <c r="W38" s="542">
        <f>+E38+May!W38</f>
        <v>0</v>
      </c>
      <c r="X38" s="538"/>
      <c r="Y38" s="544">
        <f>+G38+May!Y38</f>
        <v>0</v>
      </c>
      <c r="Z38" s="544">
        <f>+H38+May!Z38</f>
        <v>0</v>
      </c>
      <c r="AA38" s="538"/>
      <c r="AB38" s="538"/>
      <c r="AC38" s="538">
        <f>+K38+May!AC38</f>
        <v>0</v>
      </c>
      <c r="AD38" s="538">
        <f>+L38+May!AD38</f>
        <v>0</v>
      </c>
      <c r="AE38" s="544"/>
      <c r="AF38" s="544">
        <f>+N38+May!AF38</f>
        <v>0</v>
      </c>
      <c r="AG38" s="544">
        <f>+O38+May!AG38</f>
        <v>0</v>
      </c>
      <c r="AH38" s="544">
        <f>+P38+May!AH38</f>
        <v>0</v>
      </c>
      <c r="AI38" s="544">
        <f>+Q38+May!AI38</f>
        <v>0</v>
      </c>
      <c r="AJ38" s="544">
        <f>+R38+May!AJ38</f>
        <v>0</v>
      </c>
      <c r="AK38" s="544">
        <f>+S38+May!AK38</f>
        <v>0</v>
      </c>
      <c r="AL38" s="544">
        <f>+T38+May!AL38</f>
        <v>0</v>
      </c>
      <c r="AM38" s="545">
        <f>SUM(X38:AL38)</f>
        <v>0</v>
      </c>
    </row>
    <row r="39" spans="1:39">
      <c r="A39" s="348" t="s">
        <v>374</v>
      </c>
      <c r="B39" s="387" t="s">
        <v>375</v>
      </c>
      <c r="C39" s="388" t="s">
        <v>372</v>
      </c>
      <c r="D39" s="536"/>
      <c r="E39" s="537"/>
      <c r="F39" s="538"/>
      <c r="G39" s="539"/>
      <c r="H39" s="538"/>
      <c r="I39" s="538"/>
      <c r="J39" s="538"/>
      <c r="K39" s="540"/>
      <c r="L39" s="538"/>
      <c r="M39" s="540"/>
      <c r="N39" s="540"/>
      <c r="O39" s="539"/>
      <c r="P39" s="539"/>
      <c r="Q39" s="539"/>
      <c r="R39" s="539"/>
      <c r="S39" s="539"/>
      <c r="T39" s="539"/>
      <c r="U39" s="541">
        <f>SUM(F39:T39)</f>
        <v>0</v>
      </c>
      <c r="V39" s="542">
        <f>+D39+May!V39</f>
        <v>0</v>
      </c>
      <c r="W39" s="542">
        <f>+E39+May!W39</f>
        <v>0</v>
      </c>
      <c r="X39" s="538"/>
      <c r="Y39" s="544">
        <f>+G39+May!Y39</f>
        <v>0</v>
      </c>
      <c r="Z39" s="544">
        <f>+H39+May!Z39</f>
        <v>0</v>
      </c>
      <c r="AA39" s="538"/>
      <c r="AB39" s="538"/>
      <c r="AC39" s="538">
        <f>+K39+May!AC39</f>
        <v>0</v>
      </c>
      <c r="AD39" s="538">
        <f>+L39+May!AD39</f>
        <v>0</v>
      </c>
      <c r="AE39" s="544"/>
      <c r="AF39" s="544">
        <f>+N39+May!AF39</f>
        <v>0</v>
      </c>
      <c r="AG39" s="544">
        <f>+O39+May!AG39</f>
        <v>0</v>
      </c>
      <c r="AH39" s="544">
        <f>+P39+May!AH39</f>
        <v>0</v>
      </c>
      <c r="AI39" s="544">
        <f>+Q39+May!AI39</f>
        <v>0</v>
      </c>
      <c r="AJ39" s="544">
        <f>+R39+May!AJ39</f>
        <v>0</v>
      </c>
      <c r="AK39" s="544">
        <f>+S39+May!AK39</f>
        <v>0</v>
      </c>
      <c r="AL39" s="544">
        <f>+T39+May!AL39</f>
        <v>0</v>
      </c>
      <c r="AM39" s="545">
        <f>SUM(X39:AL39)</f>
        <v>0</v>
      </c>
    </row>
    <row r="40" spans="1:39" s="348" customFormat="1" thickBot="1">
      <c r="A40" s="348" t="s">
        <v>380</v>
      </c>
      <c r="B40" s="391" t="s">
        <v>381</v>
      </c>
      <c r="C40" s="392" t="s">
        <v>382</v>
      </c>
      <c r="D40" s="536"/>
      <c r="E40" s="537"/>
      <c r="F40" s="538"/>
      <c r="G40" s="539"/>
      <c r="H40" s="538"/>
      <c r="I40" s="538"/>
      <c r="J40" s="538"/>
      <c r="K40" s="540"/>
      <c r="L40" s="538"/>
      <c r="M40" s="540"/>
      <c r="N40" s="540"/>
      <c r="O40" s="539"/>
      <c r="P40" s="539"/>
      <c r="Q40" s="539"/>
      <c r="R40" s="539"/>
      <c r="S40" s="539"/>
      <c r="T40" s="539"/>
      <c r="U40" s="541">
        <f>SUM(F40:T40)</f>
        <v>0</v>
      </c>
      <c r="V40" s="542">
        <f>+D40+May!V40</f>
        <v>0</v>
      </c>
      <c r="W40" s="542">
        <f>+E40+May!W40</f>
        <v>0</v>
      </c>
      <c r="X40" s="538"/>
      <c r="Y40" s="544">
        <f>+G40+May!Y40</f>
        <v>0</v>
      </c>
      <c r="Z40" s="544">
        <f>+H40+May!Z40</f>
        <v>0</v>
      </c>
      <c r="AA40" s="538"/>
      <c r="AB40" s="538"/>
      <c r="AC40" s="538">
        <f>+K40+May!AC40</f>
        <v>0</v>
      </c>
      <c r="AD40" s="538">
        <f>+L40+May!AD40</f>
        <v>0</v>
      </c>
      <c r="AE40" s="544"/>
      <c r="AF40" s="544">
        <f>+N40+May!AF40</f>
        <v>0</v>
      </c>
      <c r="AG40" s="544">
        <f>+O40+May!AG40</f>
        <v>0</v>
      </c>
      <c r="AH40" s="544">
        <f>+P40+May!AH40</f>
        <v>0</v>
      </c>
      <c r="AI40" s="544">
        <f>+Q40+May!AI40</f>
        <v>0</v>
      </c>
      <c r="AJ40" s="544">
        <f>+R40+May!AJ40</f>
        <v>0</v>
      </c>
      <c r="AK40" s="544">
        <f>+S40+May!AK40</f>
        <v>0</v>
      </c>
      <c r="AL40" s="544">
        <f>+T40+May!AL40</f>
        <v>0</v>
      </c>
      <c r="AM40" s="545">
        <f>SUM(X40:AL40)</f>
        <v>0</v>
      </c>
    </row>
    <row r="41" spans="1:39" ht="15" thickBot="1">
      <c r="A41" s="348"/>
      <c r="B41" s="376" t="s">
        <v>406</v>
      </c>
      <c r="C41" s="376"/>
      <c r="D41" s="546">
        <f>SUM(D38:D40)</f>
        <v>0</v>
      </c>
      <c r="E41" s="546">
        <f t="shared" ref="E41:AM41" si="5">SUM(E38:E40)</f>
        <v>0</v>
      </c>
      <c r="F41" s="547"/>
      <c r="G41" s="548">
        <f t="shared" si="5"/>
        <v>0</v>
      </c>
      <c r="H41" s="547">
        <f t="shared" si="5"/>
        <v>0</v>
      </c>
      <c r="I41" s="547"/>
      <c r="J41" s="547"/>
      <c r="K41" s="549">
        <f t="shared" si="5"/>
        <v>0</v>
      </c>
      <c r="L41" s="547">
        <f t="shared" si="5"/>
        <v>0</v>
      </c>
      <c r="M41" s="549">
        <f t="shared" si="5"/>
        <v>0</v>
      </c>
      <c r="N41" s="549">
        <f t="shared" si="5"/>
        <v>0</v>
      </c>
      <c r="O41" s="549">
        <f t="shared" si="5"/>
        <v>0</v>
      </c>
      <c r="P41" s="549">
        <f t="shared" si="5"/>
        <v>0</v>
      </c>
      <c r="Q41" s="549">
        <f t="shared" si="5"/>
        <v>0</v>
      </c>
      <c r="R41" s="549">
        <f t="shared" si="5"/>
        <v>0</v>
      </c>
      <c r="S41" s="549">
        <f t="shared" si="5"/>
        <v>0</v>
      </c>
      <c r="T41" s="549">
        <f t="shared" si="5"/>
        <v>0</v>
      </c>
      <c r="U41" s="550">
        <f t="shared" si="5"/>
        <v>0</v>
      </c>
      <c r="V41" s="546">
        <f t="shared" si="5"/>
        <v>0</v>
      </c>
      <c r="W41" s="546">
        <f t="shared" si="5"/>
        <v>0</v>
      </c>
      <c r="X41" s="547"/>
      <c r="Y41" s="549">
        <f t="shared" si="5"/>
        <v>0</v>
      </c>
      <c r="Z41" s="549">
        <f t="shared" si="5"/>
        <v>0</v>
      </c>
      <c r="AA41" s="547"/>
      <c r="AB41" s="547"/>
      <c r="AC41" s="547">
        <f t="shared" si="5"/>
        <v>0</v>
      </c>
      <c r="AD41" s="547">
        <f t="shared" si="5"/>
        <v>0</v>
      </c>
      <c r="AE41" s="549"/>
      <c r="AF41" s="549">
        <f t="shared" si="5"/>
        <v>0</v>
      </c>
      <c r="AG41" s="549">
        <f t="shared" si="5"/>
        <v>0</v>
      </c>
      <c r="AH41" s="549">
        <f t="shared" si="5"/>
        <v>0</v>
      </c>
      <c r="AI41" s="549">
        <f t="shared" si="5"/>
        <v>0</v>
      </c>
      <c r="AJ41" s="549">
        <f t="shared" si="5"/>
        <v>0</v>
      </c>
      <c r="AK41" s="549">
        <f t="shared" si="5"/>
        <v>0</v>
      </c>
      <c r="AL41" s="549">
        <f t="shared" si="5"/>
        <v>0</v>
      </c>
      <c r="AM41" s="549">
        <f t="shared" si="5"/>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350" t="str">
        <f t="shared" ref="E45:AM45" si="6">E7</f>
        <v>Units of Service</v>
      </c>
      <c r="F45" s="402" t="str">
        <f t="shared" si="6"/>
        <v>OAA Title III B</v>
      </c>
      <c r="G45" s="402" t="str">
        <f t="shared" si="6"/>
        <v>OAA Title III C1</v>
      </c>
      <c r="H45" s="402" t="str">
        <f t="shared" si="6"/>
        <v>OAA Title III C2</v>
      </c>
      <c r="I45" s="349" t="str">
        <f t="shared" si="6"/>
        <v>OAA Title III E</v>
      </c>
      <c r="J45" s="402" t="str">
        <f t="shared" si="6"/>
        <v>OAA ARPA Title III B</v>
      </c>
      <c r="K45" s="402" t="str">
        <f t="shared" si="6"/>
        <v>OAA ARPA Title III C1</v>
      </c>
      <c r="L45" s="577" t="str">
        <f t="shared" si="6"/>
        <v>OAA APRA Title III C2</v>
      </c>
      <c r="M45" s="349" t="str">
        <f t="shared" si="6"/>
        <v>Tax Levy</v>
      </c>
      <c r="N45" s="349" t="str">
        <f t="shared" si="6"/>
        <v>Basic County Allocation (BCA)</v>
      </c>
      <c r="O45" s="447" t="str">
        <f t="shared" si="6"/>
        <v>85.21 FUNDS</v>
      </c>
      <c r="P45" s="349" t="str">
        <f t="shared" si="6"/>
        <v>AFCSP</v>
      </c>
      <c r="Q45" s="349" t="str">
        <f t="shared" si="6"/>
        <v>Non Federal Match - Cash</v>
      </c>
      <c r="R45" s="349" t="str">
        <f t="shared" si="6"/>
        <v>Non Federal Match - In-kind</v>
      </c>
      <c r="S45" s="349" t="str">
        <f t="shared" si="6"/>
        <v>Other (local, State, Fed)</v>
      </c>
      <c r="T45" s="349" t="str">
        <f t="shared" si="6"/>
        <v>Program Income</v>
      </c>
      <c r="U45" s="349" t="str">
        <f t="shared" si="6"/>
        <v>Total Expenditures</v>
      </c>
      <c r="V45" s="349" t="str">
        <f t="shared" si="6"/>
        <v>Individuals Served</v>
      </c>
      <c r="W45" s="349" t="str">
        <f t="shared" si="6"/>
        <v>Units of Service</v>
      </c>
      <c r="X45" s="402" t="str">
        <f t="shared" si="6"/>
        <v>OAA Title III B</v>
      </c>
      <c r="Y45" s="402" t="str">
        <f t="shared" si="6"/>
        <v>OAA Title III C1</v>
      </c>
      <c r="Z45" s="402" t="str">
        <f t="shared" si="6"/>
        <v>OAA Title III C2</v>
      </c>
      <c r="AA45" s="349" t="str">
        <f t="shared" si="6"/>
        <v>OAA Title III E</v>
      </c>
      <c r="AB45" s="402" t="str">
        <f t="shared" si="6"/>
        <v>OAA ARPA Title III B</v>
      </c>
      <c r="AC45" s="402" t="str">
        <f t="shared" si="6"/>
        <v>OAA ARPA Title III C1</v>
      </c>
      <c r="AD45" s="402" t="str">
        <f t="shared" si="6"/>
        <v>OAA APRA Title III C2</v>
      </c>
      <c r="AE45" s="349" t="str">
        <f t="shared" si="6"/>
        <v>Tax Levy</v>
      </c>
      <c r="AF45" s="349" t="str">
        <f t="shared" si="6"/>
        <v>Basic County Allocation (BCA)</v>
      </c>
      <c r="AG45" s="349" t="str">
        <f t="shared" si="6"/>
        <v>85.21 Funds</v>
      </c>
      <c r="AH45" s="349" t="str">
        <f t="shared" si="6"/>
        <v>AFCSP</v>
      </c>
      <c r="AI45" s="349" t="str">
        <f t="shared" si="6"/>
        <v>Non Federal Match - Cash</v>
      </c>
      <c r="AJ45" s="349" t="str">
        <f t="shared" si="6"/>
        <v>Non Federal Match - In-kind</v>
      </c>
      <c r="AK45" s="349" t="str">
        <f t="shared" si="6"/>
        <v>Other (local, State, Fed)</v>
      </c>
      <c r="AL45" s="349" t="str">
        <f t="shared" si="6"/>
        <v>Program Income</v>
      </c>
      <c r="AM45" s="356" t="str">
        <f t="shared" si="6"/>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+D47+May!V47</f>
        <v>0</v>
      </c>
      <c r="W47" s="542">
        <f>+E47+May!W47</f>
        <v>0</v>
      </c>
      <c r="X47" s="538">
        <f t="shared" ref="X47:Z47" si="7">+F47</f>
        <v>0</v>
      </c>
      <c r="Y47" s="538">
        <f t="shared" si="7"/>
        <v>0</v>
      </c>
      <c r="Z47" s="538">
        <f t="shared" si="7"/>
        <v>0</v>
      </c>
      <c r="AA47" s="544">
        <f>+I47+May!AA47</f>
        <v>0</v>
      </c>
      <c r="AB47" s="538"/>
      <c r="AC47" s="538"/>
      <c r="AD47" s="538"/>
      <c r="AE47" s="544">
        <f>+M47+May!AE47</f>
        <v>0</v>
      </c>
      <c r="AF47" s="544">
        <f>+N47+May!AF47</f>
        <v>0</v>
      </c>
      <c r="AG47" s="544">
        <f>+O47+May!AG47</f>
        <v>0</v>
      </c>
      <c r="AH47" s="544">
        <f>+P47+May!AH47</f>
        <v>0</v>
      </c>
      <c r="AI47" s="544">
        <f>+Q47+May!AI47</f>
        <v>0</v>
      </c>
      <c r="AJ47" s="544">
        <f>+R47+May!AJ47</f>
        <v>0</v>
      </c>
      <c r="AK47" s="544">
        <f>+S47+May!AK47</f>
        <v>0</v>
      </c>
      <c r="AL47" s="544">
        <f>+T47+May!AL47</f>
        <v>0</v>
      </c>
      <c r="AM47" s="545">
        <f>SUM(X47:AL47)</f>
        <v>0</v>
      </c>
    </row>
    <row r="48" spans="1:39" ht="15" thickBot="1">
      <c r="A48" s="348"/>
      <c r="B48" s="376" t="s">
        <v>406</v>
      </c>
      <c r="C48" s="376"/>
      <c r="D48" s="546">
        <f t="shared" ref="D48:AM48" si="8">SUM(D47:D47)</f>
        <v>0</v>
      </c>
      <c r="E48" s="546">
        <f t="shared" si="8"/>
        <v>0</v>
      </c>
      <c r="F48" s="547"/>
      <c r="G48" s="547"/>
      <c r="H48" s="547"/>
      <c r="I48" s="549">
        <f t="shared" si="8"/>
        <v>0</v>
      </c>
      <c r="J48" s="547"/>
      <c r="K48" s="547"/>
      <c r="L48" s="547"/>
      <c r="M48" s="549">
        <f t="shared" si="8"/>
        <v>0</v>
      </c>
      <c r="N48" s="549">
        <f t="shared" si="8"/>
        <v>0</v>
      </c>
      <c r="O48" s="549">
        <f t="shared" si="8"/>
        <v>0</v>
      </c>
      <c r="P48" s="549">
        <f t="shared" si="8"/>
        <v>0</v>
      </c>
      <c r="Q48" s="549">
        <f t="shared" si="8"/>
        <v>0</v>
      </c>
      <c r="R48" s="549">
        <f t="shared" si="8"/>
        <v>0</v>
      </c>
      <c r="S48" s="549">
        <f t="shared" si="8"/>
        <v>0</v>
      </c>
      <c r="T48" s="549">
        <f t="shared" si="8"/>
        <v>0</v>
      </c>
      <c r="U48" s="550">
        <f t="shared" si="8"/>
        <v>0</v>
      </c>
      <c r="V48" s="546">
        <f t="shared" si="8"/>
        <v>0</v>
      </c>
      <c r="W48" s="546">
        <f t="shared" si="8"/>
        <v>0</v>
      </c>
      <c r="X48" s="547">
        <f t="shared" si="8"/>
        <v>0</v>
      </c>
      <c r="Y48" s="547">
        <f t="shared" si="8"/>
        <v>0</v>
      </c>
      <c r="Z48" s="547">
        <f t="shared" si="8"/>
        <v>0</v>
      </c>
      <c r="AA48" s="549">
        <f t="shared" si="8"/>
        <v>0</v>
      </c>
      <c r="AB48" s="547"/>
      <c r="AC48" s="547"/>
      <c r="AD48" s="547"/>
      <c r="AE48" s="549">
        <f t="shared" si="8"/>
        <v>0</v>
      </c>
      <c r="AF48" s="549">
        <f t="shared" si="8"/>
        <v>0</v>
      </c>
      <c r="AG48" s="549">
        <f t="shared" si="8"/>
        <v>0</v>
      </c>
      <c r="AH48" s="549">
        <f t="shared" si="8"/>
        <v>0</v>
      </c>
      <c r="AI48" s="549">
        <f t="shared" si="8"/>
        <v>0</v>
      </c>
      <c r="AJ48" s="549">
        <f t="shared" si="8"/>
        <v>0</v>
      </c>
      <c r="AK48" s="549">
        <f t="shared" si="8"/>
        <v>0</v>
      </c>
      <c r="AL48" s="549">
        <f t="shared" si="8"/>
        <v>0</v>
      </c>
      <c r="AM48" s="549">
        <f t="shared" si="8"/>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348" customFormat="1" ht="39" customHeight="1" thickBot="1">
      <c r="D52" s="349" t="str">
        <f>Month!D26</f>
        <v>Individuals Served</v>
      </c>
      <c r="E52" s="350" t="str">
        <f>Month!E26</f>
        <v>Units of Service</v>
      </c>
      <c r="F52" s="351" t="str">
        <f>Month!F26</f>
        <v>OAA Title III B</v>
      </c>
      <c r="G52" s="449" t="str">
        <f>Month!G26</f>
        <v>OAA Title III C1</v>
      </c>
      <c r="H52" s="449" t="str">
        <f>Month!H26</f>
        <v>OAA Title III C2</v>
      </c>
      <c r="I52" s="449" t="str">
        <f>Month!I26</f>
        <v>OAA Title III E</v>
      </c>
      <c r="J52" s="351" t="str">
        <f>Month!J26</f>
        <v>OAA ARPA Title III B</v>
      </c>
      <c r="K52" s="449" t="str">
        <f>Month!K26</f>
        <v>OAA ARPA Title III C1</v>
      </c>
      <c r="L52" s="449"/>
      <c r="M52" s="450" t="str">
        <f>Month!L26</f>
        <v>EBS County</v>
      </c>
      <c r="N52" s="450" t="str">
        <f>Month!M26</f>
        <v>EBS state</v>
      </c>
      <c r="O52" s="450" t="str">
        <f>Month!N26</f>
        <v>OCI</v>
      </c>
      <c r="P52" s="450" t="str">
        <f>Month!O26</f>
        <v>SHIP</v>
      </c>
      <c r="Q52" s="450" t="str">
        <f>Month!P26</f>
        <v>MIPPA</v>
      </c>
      <c r="R52" s="349" t="str">
        <f>Month!Q26</f>
        <v>Non Federal Match - Cash</v>
      </c>
      <c r="S52" s="349" t="str">
        <f>Month!R26</f>
        <v>Non Federal Match - In-kind</v>
      </c>
      <c r="T52" s="349" t="str">
        <f>Month!S26</f>
        <v>Other (local, State, Fed)</v>
      </c>
      <c r="U52" s="349" t="str">
        <f>Month!T26</f>
        <v>Program Income</v>
      </c>
      <c r="V52" s="349" t="str">
        <f>Month!U26</f>
        <v>Total Expenditures</v>
      </c>
      <c r="W52" s="349" t="str">
        <f>Month!V26</f>
        <v>Individuals Served</v>
      </c>
      <c r="X52" s="349" t="str">
        <f>Month!W26</f>
        <v>Units of Service</v>
      </c>
      <c r="Y52" s="351" t="str">
        <f>Month!X26</f>
        <v>OAA Title III B</v>
      </c>
      <c r="Z52" s="402" t="str">
        <f>Month!Y26</f>
        <v>OAA Title III C1</v>
      </c>
      <c r="AA52" s="402" t="str">
        <f>Month!Z26</f>
        <v>OAA Title III C2</v>
      </c>
      <c r="AB52" s="449" t="str">
        <f>Month!AA26</f>
        <v>OAA Title III E</v>
      </c>
      <c r="AC52" s="402" t="str">
        <f>Month!AB26</f>
        <v>OAA ARPA Title III B</v>
      </c>
      <c r="AD52" s="402" t="str">
        <f>Month!AC26</f>
        <v>OAA ARPA Title III C1</v>
      </c>
      <c r="AE52" s="450" t="str">
        <f>Month!AD26</f>
        <v>EBS County</v>
      </c>
      <c r="AF52" s="450" t="str">
        <f>Month!AE26</f>
        <v>EBS state</v>
      </c>
      <c r="AG52" s="450" t="str">
        <f>Month!AF26</f>
        <v>OCI</v>
      </c>
      <c r="AH52" s="450" t="str">
        <f>Month!AG26</f>
        <v>SHIP</v>
      </c>
      <c r="AI52" s="450" t="str">
        <f>Month!AH26</f>
        <v>MIPPA</v>
      </c>
      <c r="AJ52" s="349" t="str">
        <f>Month!AI26</f>
        <v>Non Federal Match - Cash</v>
      </c>
      <c r="AK52" s="349" t="str">
        <f>Month!AJ26</f>
        <v>Non Federal Match - In-kind</v>
      </c>
      <c r="AL52" s="349" t="str">
        <f>Month!AK26</f>
        <v>Other (local, State, Fed)</v>
      </c>
      <c r="AM52" s="349" t="str">
        <f>Month!AL26</f>
        <v>Program Income</v>
      </c>
      <c r="AN52" s="356"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c r="S54" s="539"/>
      <c r="T54" s="539"/>
      <c r="U54" s="539"/>
      <c r="V54" s="541">
        <f>SUM(F54:U54)</f>
        <v>0</v>
      </c>
      <c r="W54" s="542">
        <f>+D54+May!W54</f>
        <v>0</v>
      </c>
      <c r="X54" s="542">
        <f>+E54+May!X54</f>
        <v>0</v>
      </c>
      <c r="Y54" s="542">
        <f>+F54+May!Y54</f>
        <v>0</v>
      </c>
      <c r="Z54" s="538"/>
      <c r="AA54" s="538"/>
      <c r="AB54" s="551"/>
      <c r="AC54" s="538">
        <f>+J54+May!AC54</f>
        <v>0</v>
      </c>
      <c r="AD54" s="538"/>
      <c r="AE54" s="542">
        <f>+M54+May!AE54</f>
        <v>0</v>
      </c>
      <c r="AF54" s="542">
        <f>+N54+May!AF54</f>
        <v>0</v>
      </c>
      <c r="AG54" s="542">
        <f>+O54+May!AG54</f>
        <v>0</v>
      </c>
      <c r="AH54" s="542">
        <f>+P54+May!AH54</f>
        <v>0</v>
      </c>
      <c r="AI54" s="542">
        <f>+Q54+May!AI54</f>
        <v>0</v>
      </c>
      <c r="AJ54" s="542">
        <f>+R54+May!AJ54</f>
        <v>0</v>
      </c>
      <c r="AK54" s="542">
        <f>+S54+May!AK54</f>
        <v>0</v>
      </c>
      <c r="AL54" s="542">
        <f>+T54+May!AL54</f>
        <v>0</v>
      </c>
      <c r="AM54" s="542">
        <f>+U54+May!AM54</f>
        <v>0</v>
      </c>
      <c r="AN54" s="545">
        <f>SUM(Y54:AM54)</f>
        <v>0</v>
      </c>
    </row>
    <row r="55" spans="1:40" ht="15" thickBot="1">
      <c r="A55" s="348"/>
      <c r="B55" s="376" t="s">
        <v>406</v>
      </c>
      <c r="C55" s="376"/>
      <c r="D55" s="546">
        <f t="shared" ref="D55:F55" si="9">SUM(D54:D54)</f>
        <v>0</v>
      </c>
      <c r="E55" s="546">
        <f t="shared" si="9"/>
        <v>0</v>
      </c>
      <c r="F55" s="549">
        <f t="shared" si="9"/>
        <v>0</v>
      </c>
      <c r="G55" s="552"/>
      <c r="H55" s="552"/>
      <c r="I55" s="552">
        <f t="shared" ref="I55" si="10">SUM(I54:I54)</f>
        <v>0</v>
      </c>
      <c r="J55" s="549">
        <f>SUM(J54:J54)</f>
        <v>0</v>
      </c>
      <c r="K55" s="552"/>
      <c r="L55" s="552"/>
      <c r="M55" s="549">
        <f t="shared" ref="M55:W55" si="11">SUM(M54:M54)</f>
        <v>0</v>
      </c>
      <c r="N55" s="549">
        <f t="shared" si="11"/>
        <v>0</v>
      </c>
      <c r="O55" s="549">
        <f t="shared" si="11"/>
        <v>0</v>
      </c>
      <c r="P55" s="549">
        <f t="shared" si="11"/>
        <v>0</v>
      </c>
      <c r="Q55" s="549">
        <f t="shared" si="11"/>
        <v>0</v>
      </c>
      <c r="R55" s="549">
        <f t="shared" si="11"/>
        <v>0</v>
      </c>
      <c r="S55" s="549">
        <f t="shared" si="11"/>
        <v>0</v>
      </c>
      <c r="T55" s="549">
        <f t="shared" si="11"/>
        <v>0</v>
      </c>
      <c r="U55" s="549">
        <f t="shared" si="11"/>
        <v>0</v>
      </c>
      <c r="V55" s="550">
        <f t="shared" si="11"/>
        <v>0</v>
      </c>
      <c r="W55" s="546">
        <f t="shared" si="11"/>
        <v>0</v>
      </c>
      <c r="X55" s="546">
        <f t="shared" ref="X55:Y55" si="12">SUM(X54:X54)</f>
        <v>0</v>
      </c>
      <c r="Y55" s="546">
        <f t="shared" si="12"/>
        <v>0</v>
      </c>
      <c r="Z55" s="547"/>
      <c r="AA55" s="547"/>
      <c r="AB55" s="552"/>
      <c r="AC55" s="547">
        <f t="shared" ref="AC55:AM55" si="13">SUM(AC54:AC54)</f>
        <v>0</v>
      </c>
      <c r="AD55" s="547"/>
      <c r="AE55" s="546">
        <f t="shared" si="13"/>
        <v>0</v>
      </c>
      <c r="AF55" s="546">
        <f t="shared" si="13"/>
        <v>0</v>
      </c>
      <c r="AG55" s="546">
        <f t="shared" si="13"/>
        <v>0</v>
      </c>
      <c r="AH55" s="546">
        <f t="shared" si="13"/>
        <v>0</v>
      </c>
      <c r="AI55" s="546">
        <f t="shared" si="13"/>
        <v>0</v>
      </c>
      <c r="AJ55" s="546">
        <f t="shared" si="13"/>
        <v>0</v>
      </c>
      <c r="AK55" s="546">
        <f t="shared" si="13"/>
        <v>0</v>
      </c>
      <c r="AL55" s="546">
        <f t="shared" si="13"/>
        <v>0</v>
      </c>
      <c r="AM55" s="546">
        <f t="shared" si="13"/>
        <v>0</v>
      </c>
      <c r="AN55" s="549">
        <f t="shared" ref="AN55" si="14">SUM(AN54:AN54)</f>
        <v>0</v>
      </c>
    </row>
  </sheetData>
  <sheetProtection algorithmName="SHA-512" hashValue="mVg2Uvlg2Po+sxNe6/k1NdLiFOuZ5EwwddbgiTYaPWB7B0g4gr/St/PMILXOeSee7GeYr8U0inWZpWEhHCepFQ==" saltValue="bcK7FtC8pDOWpApZtZyhgg==" spinCount="100000" sheet="1" formatColumns="0" formatRows="0"/>
  <mergeCells count="2">
    <mergeCell ref="A1:U1"/>
    <mergeCell ref="A2:U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errorTitle="Whole Numbers" error="You must use whole numbers, do not enter cents." xr:uid="{0DFE6E7F-D926-4806-91C7-08688CADA609}">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D24E9-07F7-49FF-BFB9-F0C8D673ACDF}">
  <sheetPr>
    <tabColor rgb="FF92D050"/>
  </sheetPr>
  <dimension ref="A1:AN55"/>
  <sheetViews>
    <sheetView zoomScale="80" zoomScaleNormal="80" workbookViewId="0">
      <pane xSplit="3" ySplit="7" topLeftCell="D8" activePane="bottomRight" state="frozen"/>
      <selection activeCell="M15" sqref="M15"/>
      <selection pane="topRight" activeCell="M15" sqref="M15"/>
      <selection pane="bottomLeft" activeCell="M15" sqref="M15"/>
      <selection pane="bottomRight" activeCell="M15" sqref="M15"/>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2" width="12.664062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Jul</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348" customFormat="1" ht="42" customHeight="1" thickBot="1">
      <c r="D7" s="349" t="str">
        <f>Month!D21</f>
        <v>Individuals Served</v>
      </c>
      <c r="E7" s="350" t="str">
        <f>Month!E21</f>
        <v>Units of Service</v>
      </c>
      <c r="F7" s="351" t="str">
        <f>Month!F21</f>
        <v>OAA Title III B</v>
      </c>
      <c r="G7" s="397" t="str">
        <f>Month!G21</f>
        <v>OAA Title III C1</v>
      </c>
      <c r="H7" s="397" t="str">
        <f>Month!H21</f>
        <v>OAA Title III C2</v>
      </c>
      <c r="I7" s="397" t="str">
        <f>Month!I21</f>
        <v>OAA Title III E</v>
      </c>
      <c r="J7" s="351" t="str">
        <f>Month!J21</f>
        <v>OAA ARPA Title III B</v>
      </c>
      <c r="K7" s="397" t="str">
        <f>Month!K21</f>
        <v>OAA ARPA Title III C1</v>
      </c>
      <c r="L7" s="575" t="str">
        <f>Month!L21</f>
        <v>OAA APRA Title III C2</v>
      </c>
      <c r="M7" s="354" t="str">
        <f>Month!M21</f>
        <v>Tax Levy</v>
      </c>
      <c r="N7" s="354" t="str">
        <f>Month!N21</f>
        <v>Basic County Allocation (BCA)</v>
      </c>
      <c r="O7" s="354" t="str">
        <f>Month!O21</f>
        <v>85.21 FUNDS</v>
      </c>
      <c r="P7" s="351" t="str">
        <f>Month!P21</f>
        <v>AFCSP</v>
      </c>
      <c r="Q7" s="351" t="str">
        <f>Month!Q21</f>
        <v>Non Federal Match - Cash</v>
      </c>
      <c r="R7" s="351" t="str">
        <f>Month!R21</f>
        <v>Non Federal Match - In-kind</v>
      </c>
      <c r="S7" s="352" t="str">
        <f>Month!S21</f>
        <v>Other (local, State, Fed)</v>
      </c>
      <c r="T7" s="353" t="str">
        <f>Month!T21</f>
        <v>Program Income</v>
      </c>
      <c r="U7" s="354" t="str">
        <f>Month!U21</f>
        <v>Total Expenditures</v>
      </c>
      <c r="V7" s="355" t="str">
        <f>Month!V21</f>
        <v>Individuals Served</v>
      </c>
      <c r="W7" s="329" t="str">
        <f>Month!W21</f>
        <v>Units of Service</v>
      </c>
      <c r="X7" s="351" t="str">
        <f>Month!X21</f>
        <v>OAA Title III B</v>
      </c>
      <c r="Y7" s="397" t="str">
        <f>Month!Y21</f>
        <v>OAA Title III C1</v>
      </c>
      <c r="Z7" s="397" t="str">
        <f>Month!Z21</f>
        <v>OAA Title III C2</v>
      </c>
      <c r="AA7" s="397" t="str">
        <f>Month!AA21</f>
        <v>OAA Title III E</v>
      </c>
      <c r="AB7" s="397" t="str">
        <f>Month!AB21</f>
        <v>OAA ARPA Title III B</v>
      </c>
      <c r="AC7" s="397" t="str">
        <f>Month!AC21</f>
        <v>OAA ARPA Title III C1</v>
      </c>
      <c r="AD7" s="399" t="str">
        <f>Month!AD21</f>
        <v>OAA APRA Title III C2</v>
      </c>
      <c r="AE7" s="351" t="str">
        <f>Month!AE21</f>
        <v>Tax Levy</v>
      </c>
      <c r="AF7" s="351" t="str">
        <f>Month!AF21</f>
        <v>Basic County Allocation (BCA)</v>
      </c>
      <c r="AG7" s="351" t="str">
        <f>Month!AG21</f>
        <v>85.21 Funds</v>
      </c>
      <c r="AH7" s="351" t="str">
        <f>Month!AH21</f>
        <v>AFCSP</v>
      </c>
      <c r="AI7" s="351" t="str">
        <f>Month!AI21</f>
        <v>Non Federal Match - Cash</v>
      </c>
      <c r="AJ7" s="351" t="str">
        <f>Month!AJ21</f>
        <v>Non Federal Match - In-kind</v>
      </c>
      <c r="AK7" s="352" t="str">
        <f>Month!AK21</f>
        <v>Other (local, State, Fed)</v>
      </c>
      <c r="AL7" s="353" t="str">
        <f>Month!AL21</f>
        <v>Program Income</v>
      </c>
      <c r="AM7" s="356"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+D9+Jun!V9</f>
        <v>0</v>
      </c>
      <c r="W9" s="542">
        <f>+E9+Jun!W9</f>
        <v>0</v>
      </c>
      <c r="X9" s="545">
        <f>+F9+Jun!X9</f>
        <v>0</v>
      </c>
      <c r="Y9" s="553"/>
      <c r="Z9" s="553"/>
      <c r="AA9" s="553"/>
      <c r="AB9" s="545">
        <f>+J9+Jun!AB9</f>
        <v>0</v>
      </c>
      <c r="AC9" s="553"/>
      <c r="AD9" s="553"/>
      <c r="AE9" s="545"/>
      <c r="AF9" s="545">
        <f>+N9+Jun!AF9</f>
        <v>0</v>
      </c>
      <c r="AG9" s="545">
        <f>+O9+Jun!AG9</f>
        <v>0</v>
      </c>
      <c r="AH9" s="545">
        <f>+P9+Jun!AH9</f>
        <v>0</v>
      </c>
      <c r="AI9" s="545">
        <f>+Q9+Jun!AI9</f>
        <v>0</v>
      </c>
      <c r="AJ9" s="545">
        <f>+R9+Jun!AJ9</f>
        <v>0</v>
      </c>
      <c r="AK9" s="545">
        <f>+S9+Jun!AK9</f>
        <v>0</v>
      </c>
      <c r="AL9" s="545">
        <f>+T9+Jun!AL9</f>
        <v>0</v>
      </c>
      <c r="AM9" s="545">
        <f t="shared" ref="AM9:AM31" si="1">SUM(X9:AL9)</f>
        <v>0</v>
      </c>
    </row>
    <row r="10" spans="1:39" s="348" customFormat="1" ht="13.8">
      <c r="A10" s="396" t="s">
        <v>373</v>
      </c>
      <c r="B10" s="365" t="s">
        <v>468</v>
      </c>
      <c r="C10" s="366" t="s">
        <v>369</v>
      </c>
      <c r="D10" s="536"/>
      <c r="E10" s="537"/>
      <c r="F10" s="540"/>
      <c r="G10" s="553"/>
      <c r="H10" s="553"/>
      <c r="I10" s="553"/>
      <c r="J10" s="539"/>
      <c r="K10" s="553"/>
      <c r="L10" s="553"/>
      <c r="M10" s="539"/>
      <c r="N10" s="539"/>
      <c r="O10" s="539"/>
      <c r="P10" s="539"/>
      <c r="Q10" s="539"/>
      <c r="R10" s="539"/>
      <c r="S10" s="539"/>
      <c r="T10" s="539"/>
      <c r="U10" s="541">
        <f t="shared" si="0"/>
        <v>0</v>
      </c>
      <c r="V10" s="542">
        <f>+D10+Jun!V10</f>
        <v>0</v>
      </c>
      <c r="W10" s="542">
        <f>+E10+Jun!W10</f>
        <v>0</v>
      </c>
      <c r="X10" s="545">
        <f>+F10+Jun!X10</f>
        <v>0</v>
      </c>
      <c r="Y10" s="538"/>
      <c r="Z10" s="538"/>
      <c r="AA10" s="538"/>
      <c r="AB10" s="545">
        <f>+J10+Jun!AB10</f>
        <v>0</v>
      </c>
      <c r="AC10" s="538"/>
      <c r="AD10" s="538"/>
      <c r="AE10" s="545"/>
      <c r="AF10" s="545">
        <f>+N10+Jun!AF10</f>
        <v>0</v>
      </c>
      <c r="AG10" s="545">
        <f>+O10+Jun!AG10</f>
        <v>0</v>
      </c>
      <c r="AH10" s="545">
        <f>+P10+Jun!AH10</f>
        <v>0</v>
      </c>
      <c r="AI10" s="545">
        <f>+Q10+Jun!AI10</f>
        <v>0</v>
      </c>
      <c r="AJ10" s="545">
        <f>+R10+Jun!AJ10</f>
        <v>0</v>
      </c>
      <c r="AK10" s="545">
        <f>+S10+Jun!AK10</f>
        <v>0</v>
      </c>
      <c r="AL10" s="545">
        <f>+T10+Jun!AL10</f>
        <v>0</v>
      </c>
      <c r="AM10" s="545">
        <f t="shared" si="1"/>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+D11+Jun!V11</f>
        <v>0</v>
      </c>
      <c r="W11" s="542">
        <f>+E11+Jun!W11</f>
        <v>0</v>
      </c>
      <c r="X11" s="545">
        <f>+F11+Jun!X11</f>
        <v>0</v>
      </c>
      <c r="Y11" s="538"/>
      <c r="Z11" s="538"/>
      <c r="AA11" s="538"/>
      <c r="AB11" s="545">
        <f>+J11+Jun!AB11</f>
        <v>0</v>
      </c>
      <c r="AC11" s="538"/>
      <c r="AD11" s="538"/>
      <c r="AE11" s="545"/>
      <c r="AF11" s="545">
        <f>+N11+Jun!AF11</f>
        <v>0</v>
      </c>
      <c r="AG11" s="545">
        <f>+O11+Jun!AG11</f>
        <v>0</v>
      </c>
      <c r="AH11" s="545">
        <f>+P11+Jun!AH11</f>
        <v>0</v>
      </c>
      <c r="AI11" s="545">
        <f>+Q11+Jun!AI11</f>
        <v>0</v>
      </c>
      <c r="AJ11" s="545">
        <f>+R11+Jun!AJ11</f>
        <v>0</v>
      </c>
      <c r="AK11" s="545">
        <f>+S11+Jun!AK11</f>
        <v>0</v>
      </c>
      <c r="AL11" s="545">
        <f>+T11+Jun!AL11</f>
        <v>0</v>
      </c>
      <c r="AM11" s="545">
        <f t="shared" si="1"/>
        <v>0</v>
      </c>
    </row>
    <row r="12" spans="1:39" s="348" customFormat="1" ht="13.8">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+D12+Jun!V12</f>
        <v>0</v>
      </c>
      <c r="W12" s="542">
        <f>+E12+Jun!W12</f>
        <v>0</v>
      </c>
      <c r="X12" s="545">
        <f>+F12+Jun!X12</f>
        <v>0</v>
      </c>
      <c r="Y12" s="538"/>
      <c r="Z12" s="538"/>
      <c r="AA12" s="538"/>
      <c r="AB12" s="545">
        <f>+J12+Jun!AB12</f>
        <v>0</v>
      </c>
      <c r="AC12" s="538"/>
      <c r="AD12" s="538"/>
      <c r="AE12" s="545"/>
      <c r="AF12" s="545">
        <f>+N12+Jun!AF12</f>
        <v>0</v>
      </c>
      <c r="AG12" s="545">
        <f>+O12+Jun!AG12</f>
        <v>0</v>
      </c>
      <c r="AH12" s="545">
        <f>+P12+Jun!AH12</f>
        <v>0</v>
      </c>
      <c r="AI12" s="545">
        <f>+Q12+Jun!AI12</f>
        <v>0</v>
      </c>
      <c r="AJ12" s="545">
        <f>+R12+Jun!AJ12</f>
        <v>0</v>
      </c>
      <c r="AK12" s="545">
        <f>+S12+Jun!AK12</f>
        <v>0</v>
      </c>
      <c r="AL12" s="545">
        <f>+T12+Jun!AL12</f>
        <v>0</v>
      </c>
      <c r="AM12" s="545">
        <f t="shared" si="1"/>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+D13+Jun!V13</f>
        <v>0</v>
      </c>
      <c r="W13" s="561">
        <f>+E13+Jun!W13</f>
        <v>0</v>
      </c>
      <c r="X13" s="559">
        <f>+F13+Jun!X13</f>
        <v>0</v>
      </c>
      <c r="Y13" s="551"/>
      <c r="Z13" s="551"/>
      <c r="AA13" s="551"/>
      <c r="AB13" s="559">
        <f>+J13+Jun!AB13</f>
        <v>0</v>
      </c>
      <c r="AC13" s="551"/>
      <c r="AD13" s="551"/>
      <c r="AE13" s="559"/>
      <c r="AF13" s="559">
        <f>+N13+Jun!AF13</f>
        <v>0</v>
      </c>
      <c r="AG13" s="559">
        <f>+O13+Jun!AG13</f>
        <v>0</v>
      </c>
      <c r="AH13" s="559">
        <f>+P13+Jun!AH13</f>
        <v>0</v>
      </c>
      <c r="AI13" s="559">
        <f>+Q13+Jun!AI13</f>
        <v>0</v>
      </c>
      <c r="AJ13" s="559">
        <f>+R13+Jun!AJ13</f>
        <v>0</v>
      </c>
      <c r="AK13" s="559">
        <f>+S13+Jun!AK13</f>
        <v>0</v>
      </c>
      <c r="AL13" s="559">
        <f>+T13+Jun!AL13</f>
        <v>0</v>
      </c>
      <c r="AM13" s="559">
        <f t="shared" si="1"/>
        <v>0</v>
      </c>
    </row>
    <row r="14" spans="1:39" s="348" customFormat="1" ht="13.8">
      <c r="A14" s="396" t="s">
        <v>383</v>
      </c>
      <c r="B14" s="365"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+D14+Jun!V14</f>
        <v>0</v>
      </c>
      <c r="W14" s="542">
        <f>+E14+Jun!W14</f>
        <v>0</v>
      </c>
      <c r="X14" s="545">
        <f>+F14+Jun!X14</f>
        <v>0</v>
      </c>
      <c r="Y14" s="538"/>
      <c r="Z14" s="538"/>
      <c r="AA14" s="538"/>
      <c r="AB14" s="545">
        <f>+J14+Jun!AB14</f>
        <v>0</v>
      </c>
      <c r="AC14" s="538"/>
      <c r="AD14" s="538"/>
      <c r="AE14" s="545"/>
      <c r="AF14" s="545">
        <f>+N14+Jun!AF14</f>
        <v>0</v>
      </c>
      <c r="AG14" s="545">
        <f>+O14+Jun!AG14</f>
        <v>0</v>
      </c>
      <c r="AH14" s="545">
        <f>+P14+Jun!AH14</f>
        <v>0</v>
      </c>
      <c r="AI14" s="545">
        <f>+Q14+Jun!AI14</f>
        <v>0</v>
      </c>
      <c r="AJ14" s="545">
        <f>+R14+Jun!AJ14</f>
        <v>0</v>
      </c>
      <c r="AK14" s="545">
        <f>+S14+Jun!AK14</f>
        <v>0</v>
      </c>
      <c r="AL14" s="545">
        <f>+T14+Jun!AL14</f>
        <v>0</v>
      </c>
      <c r="AM14" s="545">
        <f t="shared" si="1"/>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+D15+Jun!V15</f>
        <v>0</v>
      </c>
      <c r="W15" s="542">
        <f>+E15+Jun!W15</f>
        <v>0</v>
      </c>
      <c r="X15" s="545">
        <f>+F15+Jun!X15</f>
        <v>0</v>
      </c>
      <c r="Y15" s="538"/>
      <c r="Z15" s="538"/>
      <c r="AA15" s="538"/>
      <c r="AB15" s="545">
        <f>+J15+Jun!AB15</f>
        <v>0</v>
      </c>
      <c r="AC15" s="538"/>
      <c r="AD15" s="538"/>
      <c r="AE15" s="545"/>
      <c r="AF15" s="545">
        <f>+N15+Jun!AF15</f>
        <v>0</v>
      </c>
      <c r="AG15" s="545">
        <f>+O15+Jun!AG15</f>
        <v>0</v>
      </c>
      <c r="AH15" s="545">
        <f>+P15+Jun!AH15</f>
        <v>0</v>
      </c>
      <c r="AI15" s="545">
        <f>+Q15+Jun!AI15</f>
        <v>0</v>
      </c>
      <c r="AJ15" s="545">
        <f>+R15+Jun!AJ15</f>
        <v>0</v>
      </c>
      <c r="AK15" s="545">
        <f>+S15+Jun!AK15</f>
        <v>0</v>
      </c>
      <c r="AL15" s="545">
        <f>+T15+Jun!AL15</f>
        <v>0</v>
      </c>
      <c r="AM15" s="545">
        <f t="shared" si="1"/>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42">
        <f>+D16+Jun!V16</f>
        <v>0</v>
      </c>
      <c r="W16" s="542">
        <f>+E16+Jun!W16</f>
        <v>0</v>
      </c>
      <c r="X16" s="545">
        <f>+F16+Jun!X16</f>
        <v>0</v>
      </c>
      <c r="Y16" s="568"/>
      <c r="Z16" s="568"/>
      <c r="AA16" s="568"/>
      <c r="AB16" s="545">
        <f>+J16+Jun!AB16</f>
        <v>0</v>
      </c>
      <c r="AC16" s="568"/>
      <c r="AD16" s="568"/>
      <c r="AE16" s="545"/>
      <c r="AF16" s="545">
        <f>+N16+Jun!AF16</f>
        <v>0</v>
      </c>
      <c r="AG16" s="545">
        <f>+O16+Jun!AG16</f>
        <v>0</v>
      </c>
      <c r="AH16" s="545">
        <f>+P16+Jun!AH16</f>
        <v>0</v>
      </c>
      <c r="AI16" s="545">
        <f>+Q16+Jun!AI16</f>
        <v>0</v>
      </c>
      <c r="AJ16" s="545">
        <f>+R16+Jun!AJ16</f>
        <v>0</v>
      </c>
      <c r="AK16" s="545">
        <f>+S16+Jun!AK16</f>
        <v>0</v>
      </c>
      <c r="AL16" s="545">
        <f>+T16+Jun!AL16</f>
        <v>0</v>
      </c>
      <c r="AM16" s="545">
        <f t="shared" si="1"/>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42">
        <f>+D17+Jun!V17</f>
        <v>0</v>
      </c>
      <c r="W17" s="542">
        <f>+E17+Jun!W17</f>
        <v>0</v>
      </c>
      <c r="X17" s="545">
        <f>+F17+Jun!X17</f>
        <v>0</v>
      </c>
      <c r="Y17" s="568"/>
      <c r="Z17" s="568"/>
      <c r="AA17" s="568"/>
      <c r="AB17" s="545">
        <f>+J17+Jun!AB17</f>
        <v>0</v>
      </c>
      <c r="AC17" s="568"/>
      <c r="AD17" s="568"/>
      <c r="AE17" s="545"/>
      <c r="AF17" s="545">
        <f>+N17+Jun!AF17</f>
        <v>0</v>
      </c>
      <c r="AG17" s="545">
        <f>+O17+Jun!AG17</f>
        <v>0</v>
      </c>
      <c r="AH17" s="545">
        <f>+P17+Jun!AH17</f>
        <v>0</v>
      </c>
      <c r="AI17" s="545">
        <f>+Q17+Jun!AI17</f>
        <v>0</v>
      </c>
      <c r="AJ17" s="545">
        <f>+R17+Jun!AJ17</f>
        <v>0</v>
      </c>
      <c r="AK17" s="545">
        <f>+S17+Jun!AK17</f>
        <v>0</v>
      </c>
      <c r="AL17" s="545">
        <f>+T17+Jun!AL17</f>
        <v>0</v>
      </c>
      <c r="AM17" s="545">
        <f t="shared" si="1"/>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42">
        <f>+D18+Jun!V18</f>
        <v>0</v>
      </c>
      <c r="W18" s="542">
        <f>+E18+Jun!W18</f>
        <v>0</v>
      </c>
      <c r="X18" s="545">
        <f>+F18+Jun!X18</f>
        <v>0</v>
      </c>
      <c r="Y18" s="568"/>
      <c r="Z18" s="568"/>
      <c r="AA18" s="568"/>
      <c r="AB18" s="545">
        <f>+J18+Jun!AB18</f>
        <v>0</v>
      </c>
      <c r="AC18" s="568"/>
      <c r="AD18" s="568"/>
      <c r="AE18" s="545"/>
      <c r="AF18" s="545">
        <f>+N18+Jun!AF18</f>
        <v>0</v>
      </c>
      <c r="AG18" s="545">
        <f>+O18+Jun!AG18</f>
        <v>0</v>
      </c>
      <c r="AH18" s="545">
        <f>+P18+Jun!AH18</f>
        <v>0</v>
      </c>
      <c r="AI18" s="545">
        <f>+Q18+Jun!AI18</f>
        <v>0</v>
      </c>
      <c r="AJ18" s="545">
        <f>+R18+Jun!AJ18</f>
        <v>0</v>
      </c>
      <c r="AK18" s="545">
        <f>+S18+Jun!AK18</f>
        <v>0</v>
      </c>
      <c r="AL18" s="545">
        <f>+T18+Jun!AL18</f>
        <v>0</v>
      </c>
      <c r="AM18" s="545">
        <f t="shared" si="1"/>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42">
        <f>+D19+Jun!V19</f>
        <v>0</v>
      </c>
      <c r="W19" s="542">
        <f>+E19+Jun!W19</f>
        <v>0</v>
      </c>
      <c r="X19" s="545">
        <f>+F19+Jun!X19</f>
        <v>0</v>
      </c>
      <c r="Y19" s="568"/>
      <c r="Z19" s="568"/>
      <c r="AA19" s="568"/>
      <c r="AB19" s="545">
        <f>+J19+Jun!AB19</f>
        <v>0</v>
      </c>
      <c r="AC19" s="568"/>
      <c r="AD19" s="568"/>
      <c r="AE19" s="545"/>
      <c r="AF19" s="545">
        <f>+N19+Jun!AF19</f>
        <v>0</v>
      </c>
      <c r="AG19" s="545">
        <f>+O19+Jun!AG19</f>
        <v>0</v>
      </c>
      <c r="AH19" s="545">
        <f>+P19+Jun!AH19</f>
        <v>0</v>
      </c>
      <c r="AI19" s="545">
        <f>+Q19+Jun!AI19</f>
        <v>0</v>
      </c>
      <c r="AJ19" s="545">
        <f>+R19+Jun!AJ19</f>
        <v>0</v>
      </c>
      <c r="AK19" s="545">
        <f>+S19+Jun!AK19</f>
        <v>0</v>
      </c>
      <c r="AL19" s="545">
        <f>+T19+Jun!AL19</f>
        <v>0</v>
      </c>
      <c r="AM19" s="545">
        <f t="shared" si="1"/>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42">
        <f>+D20+Jun!V20</f>
        <v>0</v>
      </c>
      <c r="W20" s="542">
        <f>+E20+Jun!W20</f>
        <v>0</v>
      </c>
      <c r="X20" s="545">
        <f>+F20+Jun!X20</f>
        <v>0</v>
      </c>
      <c r="Y20" s="568"/>
      <c r="Z20" s="568"/>
      <c r="AA20" s="568"/>
      <c r="AB20" s="545">
        <f>+J20+Jun!AB20</f>
        <v>0</v>
      </c>
      <c r="AC20" s="568"/>
      <c r="AD20" s="568"/>
      <c r="AE20" s="545"/>
      <c r="AF20" s="545">
        <f>+N20+Jun!AF20</f>
        <v>0</v>
      </c>
      <c r="AG20" s="545">
        <f>+O20+Jun!AG20</f>
        <v>0</v>
      </c>
      <c r="AH20" s="545">
        <f>+P20+Jun!AH20</f>
        <v>0</v>
      </c>
      <c r="AI20" s="545">
        <f>+Q20+Jun!AI20</f>
        <v>0</v>
      </c>
      <c r="AJ20" s="545">
        <f>+R20+Jun!AJ20</f>
        <v>0</v>
      </c>
      <c r="AK20" s="545">
        <f>+S20+Jun!AK20</f>
        <v>0</v>
      </c>
      <c r="AL20" s="545">
        <f>+T20+Jun!AL20</f>
        <v>0</v>
      </c>
      <c r="AM20" s="545">
        <f t="shared" si="1"/>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42">
        <f>+D21+Jun!V21</f>
        <v>0</v>
      </c>
      <c r="W21" s="542">
        <f>+E21+Jun!W21</f>
        <v>0</v>
      </c>
      <c r="X21" s="545">
        <f>+F21+Jun!X21</f>
        <v>0</v>
      </c>
      <c r="Y21" s="568"/>
      <c r="Z21" s="568"/>
      <c r="AA21" s="568"/>
      <c r="AB21" s="545">
        <f>+J21+Jun!AB21</f>
        <v>0</v>
      </c>
      <c r="AC21" s="568"/>
      <c r="AD21" s="568"/>
      <c r="AE21" s="545"/>
      <c r="AF21" s="545">
        <f>+N21+Jun!AF21</f>
        <v>0</v>
      </c>
      <c r="AG21" s="545">
        <f>+O21+Jun!AG21</f>
        <v>0</v>
      </c>
      <c r="AH21" s="545">
        <f>+P21+Jun!AH21</f>
        <v>0</v>
      </c>
      <c r="AI21" s="545">
        <f>+Q21+Jun!AI21</f>
        <v>0</v>
      </c>
      <c r="AJ21" s="545">
        <f>+R21+Jun!AJ21</f>
        <v>0</v>
      </c>
      <c r="AK21" s="545">
        <f>+S21+Jun!AK21</f>
        <v>0</v>
      </c>
      <c r="AL21" s="545">
        <f>+T21+Jun!AL21</f>
        <v>0</v>
      </c>
      <c r="AM21" s="545">
        <f t="shared" si="1"/>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42">
        <f>+D22+Jun!V22</f>
        <v>0</v>
      </c>
      <c r="W22" s="542">
        <f>+E22+Jun!W22</f>
        <v>0</v>
      </c>
      <c r="X22" s="545">
        <f>+F22+Jun!X22</f>
        <v>0</v>
      </c>
      <c r="Y22" s="568"/>
      <c r="Z22" s="568"/>
      <c r="AA22" s="568"/>
      <c r="AB22" s="545">
        <f>+J22+Jun!AB22</f>
        <v>0</v>
      </c>
      <c r="AC22" s="568"/>
      <c r="AD22" s="568"/>
      <c r="AE22" s="545"/>
      <c r="AF22" s="545">
        <f>+N22+Jun!AF22</f>
        <v>0</v>
      </c>
      <c r="AG22" s="545">
        <f>+O22+Jun!AG22</f>
        <v>0</v>
      </c>
      <c r="AH22" s="545">
        <f>+P22+Jun!AH22</f>
        <v>0</v>
      </c>
      <c r="AI22" s="545">
        <f>+Q22+Jun!AI22</f>
        <v>0</v>
      </c>
      <c r="AJ22" s="545">
        <f>+R22+Jun!AJ22</f>
        <v>0</v>
      </c>
      <c r="AK22" s="545">
        <f>+S22+Jun!AK22</f>
        <v>0</v>
      </c>
      <c r="AL22" s="545">
        <f>+T22+Jun!AL22</f>
        <v>0</v>
      </c>
      <c r="AM22" s="545">
        <f t="shared" si="1"/>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42">
        <f>+D23+Jun!V23</f>
        <v>0</v>
      </c>
      <c r="W23" s="542">
        <f>+E23+Jun!W23</f>
        <v>0</v>
      </c>
      <c r="X23" s="545">
        <f>+F23+Jun!X23</f>
        <v>0</v>
      </c>
      <c r="Y23" s="568"/>
      <c r="Z23" s="568"/>
      <c r="AA23" s="568"/>
      <c r="AB23" s="545">
        <f>+J23+Jun!AB23</f>
        <v>0</v>
      </c>
      <c r="AC23" s="568"/>
      <c r="AD23" s="568"/>
      <c r="AE23" s="545"/>
      <c r="AF23" s="545">
        <f>+N23+Jun!AF23</f>
        <v>0</v>
      </c>
      <c r="AG23" s="545">
        <f>+O23+Jun!AG23</f>
        <v>0</v>
      </c>
      <c r="AH23" s="545">
        <f>+P23+Jun!AH23</f>
        <v>0</v>
      </c>
      <c r="AI23" s="545">
        <f>+Q23+Jun!AI23</f>
        <v>0</v>
      </c>
      <c r="AJ23" s="545">
        <f>+R23+Jun!AJ23</f>
        <v>0</v>
      </c>
      <c r="AK23" s="545">
        <f>+S23+Jun!AK23</f>
        <v>0</v>
      </c>
      <c r="AL23" s="545">
        <f>+T23+Jun!AL23</f>
        <v>0</v>
      </c>
      <c r="AM23" s="545">
        <f t="shared" si="1"/>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42">
        <f>+D24+Jun!V24</f>
        <v>0</v>
      </c>
      <c r="W24" s="542">
        <f>+E24+Jun!W24</f>
        <v>0</v>
      </c>
      <c r="X24" s="545">
        <f>+F24+Jun!X24</f>
        <v>0</v>
      </c>
      <c r="Y24" s="568"/>
      <c r="Z24" s="568"/>
      <c r="AA24" s="568"/>
      <c r="AB24" s="545">
        <f>+J24+Jun!AB24</f>
        <v>0</v>
      </c>
      <c r="AC24" s="568"/>
      <c r="AD24" s="568"/>
      <c r="AE24" s="545"/>
      <c r="AF24" s="545">
        <f>+N24+Jun!AF24</f>
        <v>0</v>
      </c>
      <c r="AG24" s="545">
        <f>+O24+Jun!AG24</f>
        <v>0</v>
      </c>
      <c r="AH24" s="545">
        <f>+P24+Jun!AH24</f>
        <v>0</v>
      </c>
      <c r="AI24" s="545">
        <f>+Q24+Jun!AI24</f>
        <v>0</v>
      </c>
      <c r="AJ24" s="545">
        <f>+R24+Jun!AJ24</f>
        <v>0</v>
      </c>
      <c r="AK24" s="545">
        <f>+S24+Jun!AK24</f>
        <v>0</v>
      </c>
      <c r="AL24" s="545">
        <f>+T24+Jun!AL24</f>
        <v>0</v>
      </c>
      <c r="AM24" s="545">
        <f t="shared" si="1"/>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42">
        <f>+D25+Jun!V25</f>
        <v>0</v>
      </c>
      <c r="W25" s="542">
        <f>+E25+Jun!W25</f>
        <v>0</v>
      </c>
      <c r="X25" s="545">
        <f>+F25+Jun!X25</f>
        <v>0</v>
      </c>
      <c r="Y25" s="568"/>
      <c r="Z25" s="568"/>
      <c r="AA25" s="568"/>
      <c r="AB25" s="545">
        <f>+J25+Jun!AB25</f>
        <v>0</v>
      </c>
      <c r="AC25" s="568"/>
      <c r="AD25" s="568"/>
      <c r="AE25" s="545"/>
      <c r="AF25" s="545">
        <f>+N25+Jun!AF25</f>
        <v>0</v>
      </c>
      <c r="AG25" s="545">
        <f>+O25+Jun!AG25</f>
        <v>0</v>
      </c>
      <c r="AH25" s="545">
        <f>+P25+Jun!AH25</f>
        <v>0</v>
      </c>
      <c r="AI25" s="545">
        <f>+Q25+Jun!AI25</f>
        <v>0</v>
      </c>
      <c r="AJ25" s="545">
        <f>+R25+Jun!AJ25</f>
        <v>0</v>
      </c>
      <c r="AK25" s="545">
        <f>+S25+Jun!AK25</f>
        <v>0</v>
      </c>
      <c r="AL25" s="545">
        <f>+T25+Jun!AL25</f>
        <v>0</v>
      </c>
      <c r="AM25" s="545">
        <f t="shared" si="1"/>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42">
        <f>+D26+Jun!V26</f>
        <v>0</v>
      </c>
      <c r="W26" s="542">
        <f>+E26+Jun!W26</f>
        <v>0</v>
      </c>
      <c r="X26" s="545">
        <f>+F26+Jun!X26</f>
        <v>0</v>
      </c>
      <c r="Y26" s="568"/>
      <c r="Z26" s="568"/>
      <c r="AA26" s="568"/>
      <c r="AB26" s="545">
        <f>+J26+Jun!AB26</f>
        <v>0</v>
      </c>
      <c r="AC26" s="568"/>
      <c r="AD26" s="568"/>
      <c r="AE26" s="545"/>
      <c r="AF26" s="545">
        <f>+N26+Jun!AF26</f>
        <v>0</v>
      </c>
      <c r="AG26" s="545">
        <f>+O26+Jun!AG26</f>
        <v>0</v>
      </c>
      <c r="AH26" s="545">
        <f>+P26+Jun!AH26</f>
        <v>0</v>
      </c>
      <c r="AI26" s="545">
        <f>+Q26+Jun!AI26</f>
        <v>0</v>
      </c>
      <c r="AJ26" s="545">
        <f>+R26+Jun!AJ26</f>
        <v>0</v>
      </c>
      <c r="AK26" s="545">
        <f>+S26+Jun!AK26</f>
        <v>0</v>
      </c>
      <c r="AL26" s="545">
        <f>+T26+Jun!AL26</f>
        <v>0</v>
      </c>
      <c r="AM26" s="545">
        <f t="shared" si="1"/>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42">
        <f>+D27+Jun!V27</f>
        <v>0</v>
      </c>
      <c r="W27" s="542">
        <f>+E27+Jun!W27</f>
        <v>0</v>
      </c>
      <c r="X27" s="545">
        <f>+F27+Jun!X27</f>
        <v>0</v>
      </c>
      <c r="Y27" s="568"/>
      <c r="Z27" s="568"/>
      <c r="AA27" s="568"/>
      <c r="AB27" s="545">
        <f>+J27+Jun!AB27</f>
        <v>0</v>
      </c>
      <c r="AC27" s="568"/>
      <c r="AD27" s="568"/>
      <c r="AE27" s="545"/>
      <c r="AF27" s="545">
        <f>+N27+Jun!AF27</f>
        <v>0</v>
      </c>
      <c r="AG27" s="545">
        <f>+O27+Jun!AG27</f>
        <v>0</v>
      </c>
      <c r="AH27" s="545">
        <f>+P27+Jun!AH27</f>
        <v>0</v>
      </c>
      <c r="AI27" s="545">
        <f>+Q27+Jun!AI27</f>
        <v>0</v>
      </c>
      <c r="AJ27" s="545">
        <f>+R27+Jun!AJ27</f>
        <v>0</v>
      </c>
      <c r="AK27" s="545">
        <f>+S27+Jun!AK27</f>
        <v>0</v>
      </c>
      <c r="AL27" s="545">
        <f>+T27+Jun!AL27</f>
        <v>0</v>
      </c>
      <c r="AM27" s="545">
        <f t="shared" si="1"/>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42">
        <f>+D28+Jun!V28</f>
        <v>0</v>
      </c>
      <c r="W28" s="542">
        <f>+E28+Jun!W28</f>
        <v>0</v>
      </c>
      <c r="X28" s="545">
        <f>+F28+Jun!X28</f>
        <v>0</v>
      </c>
      <c r="Y28" s="568"/>
      <c r="Z28" s="568"/>
      <c r="AA28" s="568"/>
      <c r="AB28" s="545">
        <f>+J28+Jun!AB28</f>
        <v>0</v>
      </c>
      <c r="AC28" s="568"/>
      <c r="AD28" s="568"/>
      <c r="AE28" s="545"/>
      <c r="AF28" s="545">
        <f>+N28+Jun!AF28</f>
        <v>0</v>
      </c>
      <c r="AG28" s="545">
        <f>+O28+Jun!AG28</f>
        <v>0</v>
      </c>
      <c r="AH28" s="545">
        <f>+P28+Jun!AH28</f>
        <v>0</v>
      </c>
      <c r="AI28" s="545">
        <f>+Q28+Jun!AI28</f>
        <v>0</v>
      </c>
      <c r="AJ28" s="545">
        <f>+R28+Jun!AJ28</f>
        <v>0</v>
      </c>
      <c r="AK28" s="545">
        <f>+S28+Jun!AK28</f>
        <v>0</v>
      </c>
      <c r="AL28" s="545">
        <f>+T28+Jun!AL28</f>
        <v>0</v>
      </c>
      <c r="AM28" s="545">
        <f t="shared" si="1"/>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42">
        <f>+D29+Jun!V29</f>
        <v>0</v>
      </c>
      <c r="W29" s="542">
        <f>+E29+Jun!W29</f>
        <v>0</v>
      </c>
      <c r="X29" s="545">
        <f>+F29+Jun!X29</f>
        <v>0</v>
      </c>
      <c r="Y29" s="568"/>
      <c r="Z29" s="568"/>
      <c r="AA29" s="568"/>
      <c r="AB29" s="545">
        <f>+J29+Jun!AB29</f>
        <v>0</v>
      </c>
      <c r="AC29" s="568"/>
      <c r="AD29" s="568"/>
      <c r="AE29" s="545"/>
      <c r="AF29" s="545">
        <f>+N29+Jun!AF29</f>
        <v>0</v>
      </c>
      <c r="AG29" s="545">
        <f>+O29+Jun!AG29</f>
        <v>0</v>
      </c>
      <c r="AH29" s="545">
        <f>+P29+Jun!AH29</f>
        <v>0</v>
      </c>
      <c r="AI29" s="545">
        <f>+Q29+Jun!AI29</f>
        <v>0</v>
      </c>
      <c r="AJ29" s="545">
        <f>+R29+Jun!AJ29</f>
        <v>0</v>
      </c>
      <c r="AK29" s="545">
        <f>+S29+Jun!AK29</f>
        <v>0</v>
      </c>
      <c r="AL29" s="545">
        <f>+T29+Jun!AL29</f>
        <v>0</v>
      </c>
      <c r="AM29" s="545">
        <f t="shared" si="1"/>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42">
        <f>+D30+Jun!V30</f>
        <v>0</v>
      </c>
      <c r="W30" s="542">
        <f>+E30+Jun!W30</f>
        <v>0</v>
      </c>
      <c r="X30" s="545">
        <f>+F30+Jun!X30</f>
        <v>0</v>
      </c>
      <c r="Y30" s="568"/>
      <c r="Z30" s="568"/>
      <c r="AA30" s="568"/>
      <c r="AB30" s="545">
        <f>+J30+Jun!AB30</f>
        <v>0</v>
      </c>
      <c r="AC30" s="568"/>
      <c r="AD30" s="568"/>
      <c r="AE30" s="545"/>
      <c r="AF30" s="545">
        <f>+N30+Jun!AF30</f>
        <v>0</v>
      </c>
      <c r="AG30" s="545">
        <f>+O30+Jun!AG30</f>
        <v>0</v>
      </c>
      <c r="AH30" s="545">
        <f>+P30+Jun!AH30</f>
        <v>0</v>
      </c>
      <c r="AI30" s="545">
        <f>+Q30+Jun!AI30</f>
        <v>0</v>
      </c>
      <c r="AJ30" s="545">
        <f>+R30+Jun!AJ30</f>
        <v>0</v>
      </c>
      <c r="AK30" s="545">
        <f>+S30+Jun!AK30</f>
        <v>0</v>
      </c>
      <c r="AL30" s="545">
        <f>+T30+Jun!AL30</f>
        <v>0</v>
      </c>
      <c r="AM30" s="545">
        <f t="shared" si="1"/>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42">
        <f>+D31+Jun!V31</f>
        <v>0</v>
      </c>
      <c r="W31" s="542">
        <f>+E31+Jun!W31</f>
        <v>0</v>
      </c>
      <c r="X31" s="545">
        <f>+F31+Jun!X31</f>
        <v>0</v>
      </c>
      <c r="Y31" s="568"/>
      <c r="Z31" s="568"/>
      <c r="AA31" s="568"/>
      <c r="AB31" s="545">
        <f>+J31+Jun!AB31</f>
        <v>0</v>
      </c>
      <c r="AC31" s="568"/>
      <c r="AD31" s="568"/>
      <c r="AE31" s="545"/>
      <c r="AF31" s="545">
        <f>+N31+Jun!AF31</f>
        <v>0</v>
      </c>
      <c r="AG31" s="545">
        <f>+O31+Jun!AG31</f>
        <v>0</v>
      </c>
      <c r="AH31" s="545">
        <f>+P31+Jun!AH31</f>
        <v>0</v>
      </c>
      <c r="AI31" s="545">
        <f>+Q31+Jun!AI31</f>
        <v>0</v>
      </c>
      <c r="AJ31" s="545">
        <f>+R31+Jun!AJ31</f>
        <v>0</v>
      </c>
      <c r="AK31" s="545">
        <f>+S31+Jun!AK31</f>
        <v>0</v>
      </c>
      <c r="AL31" s="545">
        <f>+T31+Jun!AL31</f>
        <v>0</v>
      </c>
      <c r="AM31" s="545">
        <f t="shared" si="1"/>
        <v>0</v>
      </c>
    </row>
    <row r="32" spans="1:39" ht="15" thickBot="1">
      <c r="B32" s="376" t="s">
        <v>406</v>
      </c>
      <c r="C32" s="376"/>
      <c r="D32" s="546">
        <f t="shared" ref="D32:T32" si="2">SUM(D9:D31)</f>
        <v>0</v>
      </c>
      <c r="E32" s="546">
        <f t="shared" si="2"/>
        <v>0</v>
      </c>
      <c r="F32" s="549">
        <f t="shared" si="2"/>
        <v>0</v>
      </c>
      <c r="G32" s="547"/>
      <c r="H32" s="547"/>
      <c r="I32" s="547"/>
      <c r="J32" s="549">
        <f t="shared" si="2"/>
        <v>0</v>
      </c>
      <c r="K32" s="547"/>
      <c r="L32" s="547"/>
      <c r="M32" s="549">
        <f t="shared" si="2"/>
        <v>0</v>
      </c>
      <c r="N32" s="549">
        <f t="shared" si="2"/>
        <v>0</v>
      </c>
      <c r="O32" s="549">
        <f t="shared" si="2"/>
        <v>0</v>
      </c>
      <c r="P32" s="549">
        <f t="shared" si="2"/>
        <v>0</v>
      </c>
      <c r="Q32" s="549">
        <f t="shared" si="2"/>
        <v>0</v>
      </c>
      <c r="R32" s="549">
        <f t="shared" si="2"/>
        <v>0</v>
      </c>
      <c r="S32" s="549">
        <f t="shared" si="2"/>
        <v>0</v>
      </c>
      <c r="T32" s="549">
        <f t="shared" si="2"/>
        <v>0</v>
      </c>
      <c r="U32" s="550">
        <f>SUM(U8:U31)</f>
        <v>0</v>
      </c>
      <c r="V32" s="546">
        <f t="shared" ref="V32:AM32" si="3">SUM(V9:V31)</f>
        <v>0</v>
      </c>
      <c r="W32" s="546">
        <f t="shared" si="3"/>
        <v>0</v>
      </c>
      <c r="X32" s="549">
        <f t="shared" si="3"/>
        <v>0</v>
      </c>
      <c r="Y32" s="547"/>
      <c r="Z32" s="547"/>
      <c r="AA32" s="547"/>
      <c r="AB32" s="549">
        <f t="shared" si="3"/>
        <v>0</v>
      </c>
      <c r="AC32" s="547"/>
      <c r="AD32" s="547"/>
      <c r="AE32" s="549"/>
      <c r="AF32" s="549">
        <f t="shared" si="3"/>
        <v>0</v>
      </c>
      <c r="AG32" s="549">
        <f t="shared" si="3"/>
        <v>0</v>
      </c>
      <c r="AH32" s="549">
        <f t="shared" si="3"/>
        <v>0</v>
      </c>
      <c r="AI32" s="549">
        <f t="shared" si="3"/>
        <v>0</v>
      </c>
      <c r="AJ32" s="549">
        <f t="shared" si="3"/>
        <v>0</v>
      </c>
      <c r="AK32" s="549">
        <f t="shared" si="3"/>
        <v>0</v>
      </c>
      <c r="AL32" s="549">
        <f t="shared" si="3"/>
        <v>0</v>
      </c>
      <c r="AM32" s="549">
        <f t="shared" si="3"/>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350" t="str">
        <f t="shared" ref="E36:AM36" si="4">E7</f>
        <v>Units of Service</v>
      </c>
      <c r="F36" s="400" t="str">
        <f t="shared" si="4"/>
        <v>OAA Title III B</v>
      </c>
      <c r="G36" s="404" t="str">
        <f t="shared" si="4"/>
        <v>OAA Title III C1</v>
      </c>
      <c r="H36" s="400" t="str">
        <f t="shared" si="4"/>
        <v>OAA Title III C2</v>
      </c>
      <c r="I36" s="400" t="str">
        <f t="shared" si="4"/>
        <v>OAA Title III E</v>
      </c>
      <c r="J36" s="400" t="str">
        <f t="shared" si="4"/>
        <v>OAA ARPA Title III B</v>
      </c>
      <c r="K36" s="404" t="str">
        <f t="shared" si="4"/>
        <v>OAA ARPA Title III C1</v>
      </c>
      <c r="L36" s="576" t="str">
        <f t="shared" si="4"/>
        <v>OAA APRA Title III C2</v>
      </c>
      <c r="M36" s="350" t="str">
        <f t="shared" si="4"/>
        <v>Tax Levy</v>
      </c>
      <c r="N36" s="350" t="str">
        <f t="shared" si="4"/>
        <v>Basic County Allocation (BCA)</v>
      </c>
      <c r="O36" s="350" t="str">
        <f t="shared" si="4"/>
        <v>85.21 FUNDS</v>
      </c>
      <c r="P36" s="350" t="str">
        <f t="shared" si="4"/>
        <v>AFCSP</v>
      </c>
      <c r="Q36" s="350" t="str">
        <f t="shared" si="4"/>
        <v>Non Federal Match - Cash</v>
      </c>
      <c r="R36" s="350" t="str">
        <f t="shared" si="4"/>
        <v>Non Federal Match - In-kind</v>
      </c>
      <c r="S36" s="350" t="str">
        <f t="shared" si="4"/>
        <v>Other (local, State, Fed)</v>
      </c>
      <c r="T36" s="350" t="str">
        <f t="shared" si="4"/>
        <v>Program Income</v>
      </c>
      <c r="U36" s="350" t="str">
        <f t="shared" si="4"/>
        <v>Total Expenditures</v>
      </c>
      <c r="V36" s="350" t="str">
        <f t="shared" si="4"/>
        <v>Individuals Served</v>
      </c>
      <c r="W36" s="350" t="str">
        <f t="shared" si="4"/>
        <v>Units of Service</v>
      </c>
      <c r="X36" s="400" t="str">
        <f t="shared" si="4"/>
        <v>OAA Title III B</v>
      </c>
      <c r="Y36" s="404" t="str">
        <f t="shared" si="4"/>
        <v>OAA Title III C1</v>
      </c>
      <c r="Z36" s="405" t="str">
        <f t="shared" si="4"/>
        <v>OAA Title III C2</v>
      </c>
      <c r="AA36" s="400" t="str">
        <f t="shared" si="4"/>
        <v>OAA Title III E</v>
      </c>
      <c r="AB36" s="400" t="str">
        <f t="shared" si="4"/>
        <v>OAA ARPA Title III B</v>
      </c>
      <c r="AC36" s="404" t="str">
        <f t="shared" si="4"/>
        <v>OAA ARPA Title III C1</v>
      </c>
      <c r="AD36" s="405" t="str">
        <f t="shared" si="4"/>
        <v>OAA APRA Title III C2</v>
      </c>
      <c r="AE36" s="350" t="str">
        <f t="shared" si="4"/>
        <v>Tax Levy</v>
      </c>
      <c r="AF36" s="350" t="str">
        <f t="shared" si="4"/>
        <v>Basic County Allocation (BCA)</v>
      </c>
      <c r="AG36" s="350" t="str">
        <f t="shared" si="4"/>
        <v>85.21 Funds</v>
      </c>
      <c r="AH36" s="350" t="str">
        <f t="shared" si="4"/>
        <v>AFCSP</v>
      </c>
      <c r="AI36" s="350" t="str">
        <f t="shared" si="4"/>
        <v>Non Federal Match - Cash</v>
      </c>
      <c r="AJ36" s="350" t="str">
        <f t="shared" si="4"/>
        <v>Non Federal Match - In-kind</v>
      </c>
      <c r="AK36" s="350" t="str">
        <f t="shared" si="4"/>
        <v>Other (local, State, Fed)</v>
      </c>
      <c r="AL36" s="350" t="str">
        <f t="shared" si="4"/>
        <v>Program Income</v>
      </c>
      <c r="AM36" s="350" t="str">
        <f t="shared" si="4"/>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389" t="s">
        <v>371</v>
      </c>
      <c r="C38" s="390" t="s">
        <v>372</v>
      </c>
      <c r="D38" s="536"/>
      <c r="E38" s="537"/>
      <c r="F38" s="538"/>
      <c r="G38" s="539"/>
      <c r="H38" s="538"/>
      <c r="I38" s="538"/>
      <c r="J38" s="538"/>
      <c r="K38" s="540"/>
      <c r="L38" s="538"/>
      <c r="M38" s="539"/>
      <c r="N38" s="539"/>
      <c r="O38" s="539"/>
      <c r="P38" s="539"/>
      <c r="Q38" s="539"/>
      <c r="R38" s="539"/>
      <c r="S38" s="539"/>
      <c r="T38" s="539"/>
      <c r="U38" s="541">
        <f>SUM(F38:T38)</f>
        <v>0</v>
      </c>
      <c r="V38" s="542">
        <f>+D38+Jun!V38</f>
        <v>0</v>
      </c>
      <c r="W38" s="542">
        <f>+E38+Jun!W38</f>
        <v>0</v>
      </c>
      <c r="X38" s="538"/>
      <c r="Y38" s="544">
        <f>+G38+Jun!Y38</f>
        <v>0</v>
      </c>
      <c r="Z38" s="544">
        <f>+H38+Jun!Z38</f>
        <v>0</v>
      </c>
      <c r="AA38" s="538"/>
      <c r="AB38" s="538"/>
      <c r="AC38" s="538">
        <f>+K38+Jun!AC38</f>
        <v>0</v>
      </c>
      <c r="AD38" s="538">
        <f>+L38+Jun!AD38</f>
        <v>0</v>
      </c>
      <c r="AE38" s="544"/>
      <c r="AF38" s="544">
        <f>+N38+Jun!AF38</f>
        <v>0</v>
      </c>
      <c r="AG38" s="544">
        <f>+O38+Jun!AG38</f>
        <v>0</v>
      </c>
      <c r="AH38" s="544">
        <f>+P38+Jun!AH38</f>
        <v>0</v>
      </c>
      <c r="AI38" s="544">
        <f>+Q38+Jun!AI38</f>
        <v>0</v>
      </c>
      <c r="AJ38" s="544">
        <f>+R38+Jun!AJ38</f>
        <v>0</v>
      </c>
      <c r="AK38" s="544">
        <f>+S38+Jun!AK38</f>
        <v>0</v>
      </c>
      <c r="AL38" s="544">
        <f>+T38+Jun!AL38</f>
        <v>0</v>
      </c>
      <c r="AM38" s="545">
        <f>SUM(X38:AL38)</f>
        <v>0</v>
      </c>
    </row>
    <row r="39" spans="1:39">
      <c r="A39" s="348" t="s">
        <v>374</v>
      </c>
      <c r="B39" s="387" t="s">
        <v>375</v>
      </c>
      <c r="C39" s="388" t="s">
        <v>372</v>
      </c>
      <c r="D39" s="536"/>
      <c r="E39" s="537"/>
      <c r="F39" s="538"/>
      <c r="G39" s="539"/>
      <c r="H39" s="538"/>
      <c r="I39" s="538"/>
      <c r="J39" s="538"/>
      <c r="K39" s="540"/>
      <c r="L39" s="538"/>
      <c r="M39" s="540"/>
      <c r="N39" s="540"/>
      <c r="O39" s="539"/>
      <c r="P39" s="539"/>
      <c r="Q39" s="539"/>
      <c r="R39" s="539"/>
      <c r="S39" s="539"/>
      <c r="T39" s="539"/>
      <c r="U39" s="541">
        <f>SUM(F39:T39)</f>
        <v>0</v>
      </c>
      <c r="V39" s="542">
        <f>+D39+Jun!V39</f>
        <v>0</v>
      </c>
      <c r="W39" s="542">
        <f>+E39+Jun!W39</f>
        <v>0</v>
      </c>
      <c r="X39" s="538"/>
      <c r="Y39" s="544">
        <f>+G39+Jun!Y39</f>
        <v>0</v>
      </c>
      <c r="Z39" s="544">
        <f>+H39+Jun!Z39</f>
        <v>0</v>
      </c>
      <c r="AA39" s="538"/>
      <c r="AB39" s="538"/>
      <c r="AC39" s="538">
        <f>+K39+Jun!AC39</f>
        <v>0</v>
      </c>
      <c r="AD39" s="538">
        <f>+L39+Jun!AD39</f>
        <v>0</v>
      </c>
      <c r="AE39" s="544"/>
      <c r="AF39" s="544">
        <f>+N39+Jun!AF39</f>
        <v>0</v>
      </c>
      <c r="AG39" s="544">
        <f>+O39+Jun!AG39</f>
        <v>0</v>
      </c>
      <c r="AH39" s="544">
        <f>+P39+Jun!AH39</f>
        <v>0</v>
      </c>
      <c r="AI39" s="544">
        <f>+Q39+Jun!AI39</f>
        <v>0</v>
      </c>
      <c r="AJ39" s="544">
        <f>+R39+Jun!AJ39</f>
        <v>0</v>
      </c>
      <c r="AK39" s="544">
        <f>+S39+Jun!AK39</f>
        <v>0</v>
      </c>
      <c r="AL39" s="544">
        <f>+T39+Jun!AL39</f>
        <v>0</v>
      </c>
      <c r="AM39" s="545">
        <f>SUM(X39:AL39)</f>
        <v>0</v>
      </c>
    </row>
    <row r="40" spans="1:39" s="348" customFormat="1" thickBot="1">
      <c r="A40" s="348" t="s">
        <v>380</v>
      </c>
      <c r="B40" s="391" t="s">
        <v>381</v>
      </c>
      <c r="C40" s="392" t="s">
        <v>382</v>
      </c>
      <c r="D40" s="536"/>
      <c r="E40" s="537"/>
      <c r="F40" s="538"/>
      <c r="G40" s="539"/>
      <c r="H40" s="538"/>
      <c r="I40" s="538"/>
      <c r="J40" s="538"/>
      <c r="K40" s="540"/>
      <c r="L40" s="538"/>
      <c r="M40" s="540"/>
      <c r="N40" s="540"/>
      <c r="O40" s="539"/>
      <c r="P40" s="539"/>
      <c r="Q40" s="539"/>
      <c r="R40" s="539"/>
      <c r="S40" s="539"/>
      <c r="T40" s="539"/>
      <c r="U40" s="541">
        <f>SUM(F40:T40)</f>
        <v>0</v>
      </c>
      <c r="V40" s="542">
        <f>+D40+Jun!V40</f>
        <v>0</v>
      </c>
      <c r="W40" s="542">
        <f>+E40+Jun!W40</f>
        <v>0</v>
      </c>
      <c r="X40" s="538"/>
      <c r="Y40" s="544">
        <f>+G40+Jun!Y40</f>
        <v>0</v>
      </c>
      <c r="Z40" s="544">
        <f>+H40+Jun!Z40</f>
        <v>0</v>
      </c>
      <c r="AA40" s="538"/>
      <c r="AB40" s="538"/>
      <c r="AC40" s="538">
        <f>+K40+Jun!AC40</f>
        <v>0</v>
      </c>
      <c r="AD40" s="538">
        <f>+L40+Jun!AD40</f>
        <v>0</v>
      </c>
      <c r="AE40" s="544"/>
      <c r="AF40" s="544">
        <f>+N40+Jun!AF40</f>
        <v>0</v>
      </c>
      <c r="AG40" s="544">
        <f>+O40+Jun!AG40</f>
        <v>0</v>
      </c>
      <c r="AH40" s="544">
        <f>+P40+Jun!AH40</f>
        <v>0</v>
      </c>
      <c r="AI40" s="544">
        <f>+Q40+Jun!AI40</f>
        <v>0</v>
      </c>
      <c r="AJ40" s="544">
        <f>+R40+Jun!AJ40</f>
        <v>0</v>
      </c>
      <c r="AK40" s="544">
        <f>+S40+Jun!AK40</f>
        <v>0</v>
      </c>
      <c r="AL40" s="544">
        <f>+T40+Jun!AL40</f>
        <v>0</v>
      </c>
      <c r="AM40" s="545">
        <f>SUM(X40:AL40)</f>
        <v>0</v>
      </c>
    </row>
    <row r="41" spans="1:39" ht="15" thickBot="1">
      <c r="A41" s="348"/>
      <c r="B41" s="376" t="s">
        <v>406</v>
      </c>
      <c r="C41" s="376"/>
      <c r="D41" s="546">
        <f>SUM(D38:D40)</f>
        <v>0</v>
      </c>
      <c r="E41" s="546">
        <f t="shared" ref="E41:AM41" si="5">SUM(E38:E40)</f>
        <v>0</v>
      </c>
      <c r="F41" s="547"/>
      <c r="G41" s="548">
        <f t="shared" si="5"/>
        <v>0</v>
      </c>
      <c r="H41" s="547">
        <f t="shared" si="5"/>
        <v>0</v>
      </c>
      <c r="I41" s="547"/>
      <c r="J41" s="547"/>
      <c r="K41" s="549">
        <f t="shared" si="5"/>
        <v>0</v>
      </c>
      <c r="L41" s="547">
        <f t="shared" si="5"/>
        <v>0</v>
      </c>
      <c r="M41" s="549">
        <f t="shared" si="5"/>
        <v>0</v>
      </c>
      <c r="N41" s="549">
        <f t="shared" si="5"/>
        <v>0</v>
      </c>
      <c r="O41" s="549">
        <f t="shared" si="5"/>
        <v>0</v>
      </c>
      <c r="P41" s="549">
        <f t="shared" si="5"/>
        <v>0</v>
      </c>
      <c r="Q41" s="549">
        <f t="shared" si="5"/>
        <v>0</v>
      </c>
      <c r="R41" s="549">
        <f t="shared" si="5"/>
        <v>0</v>
      </c>
      <c r="S41" s="549">
        <f t="shared" si="5"/>
        <v>0</v>
      </c>
      <c r="T41" s="549">
        <f t="shared" si="5"/>
        <v>0</v>
      </c>
      <c r="U41" s="550">
        <f t="shared" si="5"/>
        <v>0</v>
      </c>
      <c r="V41" s="546">
        <f t="shared" si="5"/>
        <v>0</v>
      </c>
      <c r="W41" s="546">
        <f t="shared" si="5"/>
        <v>0</v>
      </c>
      <c r="X41" s="547"/>
      <c r="Y41" s="549">
        <f t="shared" si="5"/>
        <v>0</v>
      </c>
      <c r="Z41" s="549">
        <f t="shared" si="5"/>
        <v>0</v>
      </c>
      <c r="AA41" s="547"/>
      <c r="AB41" s="547"/>
      <c r="AC41" s="547">
        <f t="shared" si="5"/>
        <v>0</v>
      </c>
      <c r="AD41" s="547">
        <f t="shared" si="5"/>
        <v>0</v>
      </c>
      <c r="AE41" s="549"/>
      <c r="AF41" s="549">
        <f t="shared" si="5"/>
        <v>0</v>
      </c>
      <c r="AG41" s="549">
        <f t="shared" si="5"/>
        <v>0</v>
      </c>
      <c r="AH41" s="549">
        <f t="shared" si="5"/>
        <v>0</v>
      </c>
      <c r="AI41" s="549">
        <f t="shared" si="5"/>
        <v>0</v>
      </c>
      <c r="AJ41" s="549">
        <f t="shared" si="5"/>
        <v>0</v>
      </c>
      <c r="AK41" s="549">
        <f t="shared" si="5"/>
        <v>0</v>
      </c>
      <c r="AL41" s="549">
        <f t="shared" si="5"/>
        <v>0</v>
      </c>
      <c r="AM41" s="549">
        <f t="shared" si="5"/>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350" t="str">
        <f t="shared" ref="E45:AM45" si="6">E7</f>
        <v>Units of Service</v>
      </c>
      <c r="F45" s="402" t="str">
        <f t="shared" si="6"/>
        <v>OAA Title III B</v>
      </c>
      <c r="G45" s="402" t="str">
        <f t="shared" si="6"/>
        <v>OAA Title III C1</v>
      </c>
      <c r="H45" s="402" t="str">
        <f t="shared" si="6"/>
        <v>OAA Title III C2</v>
      </c>
      <c r="I45" s="349" t="str">
        <f t="shared" si="6"/>
        <v>OAA Title III E</v>
      </c>
      <c r="J45" s="402" t="str">
        <f t="shared" si="6"/>
        <v>OAA ARPA Title III B</v>
      </c>
      <c r="K45" s="402" t="str">
        <f t="shared" si="6"/>
        <v>OAA ARPA Title III C1</v>
      </c>
      <c r="L45" s="577" t="str">
        <f t="shared" si="6"/>
        <v>OAA APRA Title III C2</v>
      </c>
      <c r="M45" s="349" t="str">
        <f t="shared" si="6"/>
        <v>Tax Levy</v>
      </c>
      <c r="N45" s="349" t="str">
        <f t="shared" si="6"/>
        <v>Basic County Allocation (BCA)</v>
      </c>
      <c r="O45" s="447" t="str">
        <f t="shared" si="6"/>
        <v>85.21 FUNDS</v>
      </c>
      <c r="P45" s="349" t="str">
        <f t="shared" si="6"/>
        <v>AFCSP</v>
      </c>
      <c r="Q45" s="349" t="str">
        <f t="shared" si="6"/>
        <v>Non Federal Match - Cash</v>
      </c>
      <c r="R45" s="349" t="str">
        <f t="shared" si="6"/>
        <v>Non Federal Match - In-kind</v>
      </c>
      <c r="S45" s="349" t="str">
        <f t="shared" si="6"/>
        <v>Other (local, State, Fed)</v>
      </c>
      <c r="T45" s="349" t="str">
        <f t="shared" si="6"/>
        <v>Program Income</v>
      </c>
      <c r="U45" s="349" t="str">
        <f t="shared" si="6"/>
        <v>Total Expenditures</v>
      </c>
      <c r="V45" s="349" t="str">
        <f t="shared" si="6"/>
        <v>Individuals Served</v>
      </c>
      <c r="W45" s="349" t="str">
        <f t="shared" si="6"/>
        <v>Units of Service</v>
      </c>
      <c r="X45" s="402" t="str">
        <f t="shared" si="6"/>
        <v>OAA Title III B</v>
      </c>
      <c r="Y45" s="402" t="str">
        <f t="shared" si="6"/>
        <v>OAA Title III C1</v>
      </c>
      <c r="Z45" s="402" t="str">
        <f t="shared" si="6"/>
        <v>OAA Title III C2</v>
      </c>
      <c r="AA45" s="349" t="str">
        <f t="shared" si="6"/>
        <v>OAA Title III E</v>
      </c>
      <c r="AB45" s="402" t="str">
        <f t="shared" si="6"/>
        <v>OAA ARPA Title III B</v>
      </c>
      <c r="AC45" s="402" t="str">
        <f t="shared" si="6"/>
        <v>OAA ARPA Title III C1</v>
      </c>
      <c r="AD45" s="402" t="str">
        <f t="shared" si="6"/>
        <v>OAA APRA Title III C2</v>
      </c>
      <c r="AE45" s="349" t="str">
        <f t="shared" si="6"/>
        <v>Tax Levy</v>
      </c>
      <c r="AF45" s="349" t="str">
        <f t="shared" si="6"/>
        <v>Basic County Allocation (BCA)</v>
      </c>
      <c r="AG45" s="349" t="str">
        <f t="shared" si="6"/>
        <v>85.21 Funds</v>
      </c>
      <c r="AH45" s="349" t="str">
        <f t="shared" si="6"/>
        <v>AFCSP</v>
      </c>
      <c r="AI45" s="349" t="str">
        <f t="shared" si="6"/>
        <v>Non Federal Match - Cash</v>
      </c>
      <c r="AJ45" s="349" t="str">
        <f t="shared" si="6"/>
        <v>Non Federal Match - In-kind</v>
      </c>
      <c r="AK45" s="349" t="str">
        <f t="shared" si="6"/>
        <v>Other (local, State, Fed)</v>
      </c>
      <c r="AL45" s="349" t="str">
        <f t="shared" si="6"/>
        <v>Program Income</v>
      </c>
      <c r="AM45" s="356" t="str">
        <f t="shared" si="6"/>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+D47+Jun!V47</f>
        <v>0</v>
      </c>
      <c r="W47" s="542">
        <f>+E47+Jun!W47</f>
        <v>0</v>
      </c>
      <c r="X47" s="538">
        <f>+F47</f>
        <v>0</v>
      </c>
      <c r="Y47" s="538">
        <f>+G47</f>
        <v>0</v>
      </c>
      <c r="Z47" s="538">
        <f>+H47</f>
        <v>0</v>
      </c>
      <c r="AA47" s="544">
        <f>+I47+Jun!AA47</f>
        <v>0</v>
      </c>
      <c r="AB47" s="538"/>
      <c r="AC47" s="538"/>
      <c r="AD47" s="538"/>
      <c r="AE47" s="544">
        <f>+M47+Jun!AE47</f>
        <v>0</v>
      </c>
      <c r="AF47" s="544">
        <f>+N47+Jun!AF47</f>
        <v>0</v>
      </c>
      <c r="AG47" s="544">
        <f>+O47+Jun!AG47</f>
        <v>0</v>
      </c>
      <c r="AH47" s="544">
        <f>+P47+Jun!AH47</f>
        <v>0</v>
      </c>
      <c r="AI47" s="544">
        <f>+Q47+Jun!AI47</f>
        <v>0</v>
      </c>
      <c r="AJ47" s="544">
        <f>+R47+Jun!AJ47</f>
        <v>0</v>
      </c>
      <c r="AK47" s="544">
        <f>+S47+Jun!AK47</f>
        <v>0</v>
      </c>
      <c r="AL47" s="544">
        <f>+T47+Jun!AL47</f>
        <v>0</v>
      </c>
      <c r="AM47" s="545">
        <f>SUM(X47:AL47)</f>
        <v>0</v>
      </c>
    </row>
    <row r="48" spans="1:39" ht="15" thickBot="1">
      <c r="A48" s="348"/>
      <c r="B48" s="376" t="s">
        <v>406</v>
      </c>
      <c r="C48" s="376"/>
      <c r="D48" s="546">
        <f t="shared" ref="D48:AM48" si="7">SUM(D47:D47)</f>
        <v>0</v>
      </c>
      <c r="E48" s="546">
        <f t="shared" si="7"/>
        <v>0</v>
      </c>
      <c r="F48" s="547"/>
      <c r="G48" s="547"/>
      <c r="H48" s="547"/>
      <c r="I48" s="549">
        <f t="shared" si="7"/>
        <v>0</v>
      </c>
      <c r="J48" s="547"/>
      <c r="K48" s="547"/>
      <c r="L48" s="547"/>
      <c r="M48" s="549">
        <f t="shared" si="7"/>
        <v>0</v>
      </c>
      <c r="N48" s="549">
        <f t="shared" si="7"/>
        <v>0</v>
      </c>
      <c r="O48" s="549">
        <f t="shared" si="7"/>
        <v>0</v>
      </c>
      <c r="P48" s="549">
        <f t="shared" si="7"/>
        <v>0</v>
      </c>
      <c r="Q48" s="549">
        <f t="shared" si="7"/>
        <v>0</v>
      </c>
      <c r="R48" s="549">
        <f t="shared" si="7"/>
        <v>0</v>
      </c>
      <c r="S48" s="549">
        <f t="shared" si="7"/>
        <v>0</v>
      </c>
      <c r="T48" s="549">
        <f t="shared" si="7"/>
        <v>0</v>
      </c>
      <c r="U48" s="550">
        <f t="shared" si="7"/>
        <v>0</v>
      </c>
      <c r="V48" s="546">
        <f t="shared" si="7"/>
        <v>0</v>
      </c>
      <c r="W48" s="546">
        <f t="shared" si="7"/>
        <v>0</v>
      </c>
      <c r="X48" s="547">
        <f t="shared" si="7"/>
        <v>0</v>
      </c>
      <c r="Y48" s="547">
        <f t="shared" si="7"/>
        <v>0</v>
      </c>
      <c r="Z48" s="547">
        <f t="shared" si="7"/>
        <v>0</v>
      </c>
      <c r="AA48" s="549">
        <f t="shared" si="7"/>
        <v>0</v>
      </c>
      <c r="AB48" s="547"/>
      <c r="AC48" s="547"/>
      <c r="AD48" s="547"/>
      <c r="AE48" s="549">
        <f t="shared" si="7"/>
        <v>0</v>
      </c>
      <c r="AF48" s="549">
        <f t="shared" si="7"/>
        <v>0</v>
      </c>
      <c r="AG48" s="549">
        <f t="shared" si="7"/>
        <v>0</v>
      </c>
      <c r="AH48" s="549">
        <f t="shared" si="7"/>
        <v>0</v>
      </c>
      <c r="AI48" s="549">
        <f t="shared" si="7"/>
        <v>0</v>
      </c>
      <c r="AJ48" s="549">
        <f t="shared" si="7"/>
        <v>0</v>
      </c>
      <c r="AK48" s="549">
        <f t="shared" si="7"/>
        <v>0</v>
      </c>
      <c r="AL48" s="549">
        <f t="shared" si="7"/>
        <v>0</v>
      </c>
      <c r="AM48" s="549">
        <f t="shared" si="7"/>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348" customFormat="1" ht="39" customHeight="1" thickBot="1">
      <c r="D52" s="349" t="str">
        <f>Month!D26</f>
        <v>Individuals Served</v>
      </c>
      <c r="E52" s="350" t="str">
        <f>Month!E26</f>
        <v>Units of Service</v>
      </c>
      <c r="F52" s="351" t="str">
        <f>Month!F26</f>
        <v>OAA Title III B</v>
      </c>
      <c r="G52" s="449" t="str">
        <f>Month!G26</f>
        <v>OAA Title III C1</v>
      </c>
      <c r="H52" s="449" t="str">
        <f>Month!H26</f>
        <v>OAA Title III C2</v>
      </c>
      <c r="I52" s="449" t="str">
        <f>Month!I26</f>
        <v>OAA Title III E</v>
      </c>
      <c r="J52" s="351" t="str">
        <f>Month!J26</f>
        <v>OAA ARPA Title III B</v>
      </c>
      <c r="K52" s="449" t="str">
        <f>Month!K26</f>
        <v>OAA ARPA Title III C1</v>
      </c>
      <c r="L52" s="449"/>
      <c r="M52" s="450" t="str">
        <f>Month!L26</f>
        <v>EBS County</v>
      </c>
      <c r="N52" s="450" t="str">
        <f>Month!M26</f>
        <v>EBS state</v>
      </c>
      <c r="O52" s="450" t="str">
        <f>Month!N26</f>
        <v>OCI</v>
      </c>
      <c r="P52" s="450" t="str">
        <f>Month!O26</f>
        <v>SHIP</v>
      </c>
      <c r="Q52" s="450" t="str">
        <f>Month!P26</f>
        <v>MIPPA</v>
      </c>
      <c r="R52" s="349" t="str">
        <f>Month!Q26</f>
        <v>Non Federal Match - Cash</v>
      </c>
      <c r="S52" s="349" t="str">
        <f>Month!R26</f>
        <v>Non Federal Match - In-kind</v>
      </c>
      <c r="T52" s="349" t="str">
        <f>Month!S26</f>
        <v>Other (local, State, Fed)</v>
      </c>
      <c r="U52" s="349" t="str">
        <f>Month!T26</f>
        <v>Program Income</v>
      </c>
      <c r="V52" s="349" t="str">
        <f>Month!U26</f>
        <v>Total Expenditures</v>
      </c>
      <c r="W52" s="349" t="str">
        <f>Month!V26</f>
        <v>Individuals Served</v>
      </c>
      <c r="X52" s="349" t="str">
        <f>Month!W26</f>
        <v>Units of Service</v>
      </c>
      <c r="Y52" s="351" t="str">
        <f>Month!X26</f>
        <v>OAA Title III B</v>
      </c>
      <c r="Z52" s="402" t="str">
        <f>Month!Y26</f>
        <v>OAA Title III C1</v>
      </c>
      <c r="AA52" s="402" t="str">
        <f>Month!Z26</f>
        <v>OAA Title III C2</v>
      </c>
      <c r="AB52" s="449" t="str">
        <f>Month!AA26</f>
        <v>OAA Title III E</v>
      </c>
      <c r="AC52" s="402" t="str">
        <f>Month!AB26</f>
        <v>OAA ARPA Title III B</v>
      </c>
      <c r="AD52" s="402" t="str">
        <f>Month!AC26</f>
        <v>OAA ARPA Title III C1</v>
      </c>
      <c r="AE52" s="450" t="str">
        <f>Month!AD26</f>
        <v>EBS County</v>
      </c>
      <c r="AF52" s="450" t="str">
        <f>Month!AE26</f>
        <v>EBS state</v>
      </c>
      <c r="AG52" s="450" t="str">
        <f>Month!AF26</f>
        <v>OCI</v>
      </c>
      <c r="AH52" s="450" t="str">
        <f>Month!AG26</f>
        <v>SHIP</v>
      </c>
      <c r="AI52" s="450" t="str">
        <f>Month!AH26</f>
        <v>MIPPA</v>
      </c>
      <c r="AJ52" s="349" t="str">
        <f>Month!AI26</f>
        <v>Non Federal Match - Cash</v>
      </c>
      <c r="AK52" s="349" t="str">
        <f>Month!AJ26</f>
        <v>Non Federal Match - In-kind</v>
      </c>
      <c r="AL52" s="349" t="str">
        <f>Month!AK26</f>
        <v>Other (local, State, Fed)</v>
      </c>
      <c r="AM52" s="349" t="str">
        <f>Month!AL26</f>
        <v>Program Income</v>
      </c>
      <c r="AN52" s="356"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c r="S54" s="539"/>
      <c r="T54" s="539"/>
      <c r="U54" s="539"/>
      <c r="V54" s="541">
        <f>SUM(F54:U54)</f>
        <v>0</v>
      </c>
      <c r="W54" s="542">
        <f>+D54+Jun!W54</f>
        <v>0</v>
      </c>
      <c r="X54" s="542">
        <f>+E54+Jun!X54</f>
        <v>0</v>
      </c>
      <c r="Y54" s="542">
        <f>+F54+Jun!Y54</f>
        <v>0</v>
      </c>
      <c r="Z54" s="538"/>
      <c r="AA54" s="538"/>
      <c r="AB54" s="551"/>
      <c r="AC54" s="538">
        <f>+J54+Jun!AC54</f>
        <v>0</v>
      </c>
      <c r="AD54" s="538"/>
      <c r="AE54" s="542">
        <f>+M54+Jun!AE54</f>
        <v>0</v>
      </c>
      <c r="AF54" s="542">
        <f>+N54+Jun!AF54</f>
        <v>0</v>
      </c>
      <c r="AG54" s="542">
        <f>+O54+Jun!AG54</f>
        <v>0</v>
      </c>
      <c r="AH54" s="542">
        <f>+P54+Jun!AH54</f>
        <v>0</v>
      </c>
      <c r="AI54" s="542">
        <f>+Q54+Jun!AI54</f>
        <v>0</v>
      </c>
      <c r="AJ54" s="542">
        <f>+R54+Jun!AJ54</f>
        <v>0</v>
      </c>
      <c r="AK54" s="542">
        <f>+S54+Jun!AK54</f>
        <v>0</v>
      </c>
      <c r="AL54" s="542">
        <f>+T54+Jun!AL54</f>
        <v>0</v>
      </c>
      <c r="AM54" s="542">
        <f>+U54+Jun!AM54</f>
        <v>0</v>
      </c>
      <c r="AN54" s="545">
        <f>SUM(Y54:AM54)</f>
        <v>0</v>
      </c>
    </row>
    <row r="55" spans="1:40" ht="15" thickBot="1">
      <c r="A55" s="348"/>
      <c r="B55" s="376" t="s">
        <v>406</v>
      </c>
      <c r="C55" s="376"/>
      <c r="D55" s="546">
        <f t="shared" ref="D55:F55" si="8">SUM(D54:D54)</f>
        <v>0</v>
      </c>
      <c r="E55" s="546">
        <f t="shared" si="8"/>
        <v>0</v>
      </c>
      <c r="F55" s="549">
        <f t="shared" si="8"/>
        <v>0</v>
      </c>
      <c r="G55" s="552"/>
      <c r="H55" s="552"/>
      <c r="I55" s="552">
        <f t="shared" ref="I55" si="9">SUM(I54:I54)</f>
        <v>0</v>
      </c>
      <c r="J55" s="549">
        <f>SUM(J54:J54)</f>
        <v>0</v>
      </c>
      <c r="K55" s="552"/>
      <c r="L55" s="552"/>
      <c r="M55" s="549">
        <f t="shared" ref="M55:W55" si="10">SUM(M54:M54)</f>
        <v>0</v>
      </c>
      <c r="N55" s="549">
        <f t="shared" si="10"/>
        <v>0</v>
      </c>
      <c r="O55" s="549">
        <f t="shared" si="10"/>
        <v>0</v>
      </c>
      <c r="P55" s="549">
        <f t="shared" si="10"/>
        <v>0</v>
      </c>
      <c r="Q55" s="549">
        <f t="shared" si="10"/>
        <v>0</v>
      </c>
      <c r="R55" s="549">
        <f t="shared" si="10"/>
        <v>0</v>
      </c>
      <c r="S55" s="549">
        <f t="shared" si="10"/>
        <v>0</v>
      </c>
      <c r="T55" s="549">
        <f t="shared" si="10"/>
        <v>0</v>
      </c>
      <c r="U55" s="549">
        <f t="shared" si="10"/>
        <v>0</v>
      </c>
      <c r="V55" s="550">
        <f t="shared" si="10"/>
        <v>0</v>
      </c>
      <c r="W55" s="546">
        <f t="shared" si="10"/>
        <v>0</v>
      </c>
      <c r="X55" s="546">
        <f t="shared" ref="X55:Y55" si="11">SUM(X54:X54)</f>
        <v>0</v>
      </c>
      <c r="Y55" s="546">
        <f t="shared" si="11"/>
        <v>0</v>
      </c>
      <c r="Z55" s="547"/>
      <c r="AA55" s="547"/>
      <c r="AB55" s="552"/>
      <c r="AC55" s="547">
        <f>+J55+Jun!AC55</f>
        <v>0</v>
      </c>
      <c r="AD55" s="547"/>
      <c r="AE55" s="542">
        <f>+M55+Jun!AE55</f>
        <v>0</v>
      </c>
      <c r="AF55" s="542">
        <f>+N55+Jun!AF55</f>
        <v>0</v>
      </c>
      <c r="AG55" s="542">
        <f>+O55+Jun!AG55</f>
        <v>0</v>
      </c>
      <c r="AH55" s="542">
        <f>+P55+Jun!AH55</f>
        <v>0</v>
      </c>
      <c r="AI55" s="542">
        <f>+Q55+Jun!AI55</f>
        <v>0</v>
      </c>
      <c r="AJ55" s="542">
        <f>+R55+Jun!AJ55</f>
        <v>0</v>
      </c>
      <c r="AK55" s="542">
        <f>+S55+Jun!AK55</f>
        <v>0</v>
      </c>
      <c r="AL55" s="542">
        <f>+T55+Jun!AL55</f>
        <v>0</v>
      </c>
      <c r="AM55" s="542">
        <f>+U55+Jun!AM55</f>
        <v>0</v>
      </c>
      <c r="AN55" s="549">
        <f t="shared" ref="AN55" si="12">SUM(AN54:AN54)</f>
        <v>0</v>
      </c>
    </row>
  </sheetData>
  <sheetProtection algorithmName="SHA-512" hashValue="5iiBjliFFnMR4zrYtRq6dacgyhLd1XKmT7fUlgyUG8EbyZnI9U8QrvlxJtsdqHGdqjnRPMUlOiZXzGuRC2iRZw==" saltValue="dZea86JIyI9BGG4RTlisMQ==" spinCount="100000" sheet="1" formatColumns="0"/>
  <mergeCells count="2">
    <mergeCell ref="A1:U1"/>
    <mergeCell ref="A2:U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errorTitle="Whole Numbers" error="You must use whole numbers, do not enter cents." xr:uid="{D7B73024-5389-4CF5-B208-318D6B99FEEC}">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2:IV84"/>
  <sheetViews>
    <sheetView showGridLines="0" topLeftCell="A16" zoomScaleNormal="100" workbookViewId="0">
      <selection activeCell="H25" sqref="G25:H25"/>
    </sheetView>
  </sheetViews>
  <sheetFormatPr defaultColWidth="8.88671875" defaultRowHeight="15.6"/>
  <cols>
    <col min="1" max="1" width="5.6640625" style="121" customWidth="1"/>
    <col min="2" max="2" width="129.77734375" style="122" customWidth="1"/>
    <col min="3" max="3" width="8.88671875" style="122"/>
    <col min="4" max="4" width="11.5546875" style="122" customWidth="1"/>
    <col min="5" max="16384" width="8.88671875" style="122"/>
  </cols>
  <sheetData>
    <row r="2" spans="1:2" ht="28.2">
      <c r="A2" s="199">
        <v>1</v>
      </c>
      <c r="B2" s="200" t="s">
        <v>295</v>
      </c>
    </row>
    <row r="3" spans="1:2" ht="15.75" customHeight="1">
      <c r="A3" s="201"/>
      <c r="B3" s="202"/>
    </row>
    <row r="4" spans="1:2" ht="15.75" customHeight="1">
      <c r="A4" s="201">
        <v>2</v>
      </c>
      <c r="B4" s="202" t="s">
        <v>0</v>
      </c>
    </row>
    <row r="5" spans="1:2" ht="15.75" customHeight="1">
      <c r="A5" s="201"/>
      <c r="B5" s="203" t="s">
        <v>317</v>
      </c>
    </row>
    <row r="6" spans="1:2" ht="15.75" customHeight="1">
      <c r="A6" s="201"/>
      <c r="B6" s="203" t="s">
        <v>9</v>
      </c>
    </row>
    <row r="7" spans="1:2" ht="15.75" customHeight="1">
      <c r="A7" s="201"/>
      <c r="B7" s="317" t="s">
        <v>330</v>
      </c>
    </row>
    <row r="8" spans="1:2" ht="15.75" customHeight="1">
      <c r="A8" s="201"/>
      <c r="B8" s="317" t="s">
        <v>329</v>
      </c>
    </row>
    <row r="9" spans="1:2" ht="15.75" customHeight="1">
      <c r="A9" s="201"/>
      <c r="B9" s="202"/>
    </row>
    <row r="10" spans="1:2" ht="15.75" customHeight="1">
      <c r="A10" s="201">
        <v>3</v>
      </c>
      <c r="B10" s="201" t="s">
        <v>1</v>
      </c>
    </row>
    <row r="11" spans="1:2" ht="15.75" customHeight="1">
      <c r="A11" s="201"/>
      <c r="B11" s="202" t="s">
        <v>269</v>
      </c>
    </row>
    <row r="12" spans="1:2" ht="15.75" customHeight="1">
      <c r="A12" s="201"/>
      <c r="B12" s="202" t="s">
        <v>270</v>
      </c>
    </row>
    <row r="13" spans="1:2" ht="15.75" customHeight="1">
      <c r="A13" s="201"/>
      <c r="B13" s="202" t="s">
        <v>271</v>
      </c>
    </row>
    <row r="14" spans="1:2" ht="15.75" customHeight="1">
      <c r="A14" s="201"/>
      <c r="B14" s="202"/>
    </row>
    <row r="15" spans="1:2" ht="15.75" customHeight="1">
      <c r="A15" s="201">
        <v>4</v>
      </c>
      <c r="B15" s="202" t="s">
        <v>221</v>
      </c>
    </row>
    <row r="16" spans="1:2" ht="9.75" customHeight="1">
      <c r="A16" s="201"/>
      <c r="B16" s="202"/>
    </row>
    <row r="17" spans="1:256">
      <c r="A17" s="201">
        <v>5</v>
      </c>
      <c r="B17" s="202" t="s">
        <v>10</v>
      </c>
    </row>
    <row r="18" spans="1:256">
      <c r="A18" s="201"/>
      <c r="B18" s="204" t="s">
        <v>114</v>
      </c>
    </row>
    <row r="19" spans="1:256">
      <c r="A19" s="201"/>
      <c r="B19" s="317" t="s">
        <v>328</v>
      </c>
    </row>
    <row r="20" spans="1:256" ht="15.75" customHeight="1">
      <c r="A20" s="201"/>
      <c r="B20" s="203"/>
    </row>
    <row r="21" spans="1:256" ht="15.75" customHeight="1">
      <c r="A21" s="201">
        <v>6</v>
      </c>
      <c r="B21" s="201" t="s">
        <v>115</v>
      </c>
    </row>
    <row r="22" spans="1:256" ht="15.75" customHeight="1">
      <c r="A22" s="201"/>
      <c r="B22" s="201"/>
    </row>
    <row r="23" spans="1:256" ht="15.75" customHeight="1">
      <c r="A23" s="201">
        <v>7</v>
      </c>
      <c r="B23" s="201" t="s">
        <v>116</v>
      </c>
    </row>
    <row r="24" spans="1:256" ht="15.75" customHeight="1">
      <c r="A24" s="201"/>
      <c r="B24" s="201"/>
    </row>
    <row r="25" spans="1:256" ht="55.8">
      <c r="A25" s="199">
        <v>8</v>
      </c>
      <c r="B25" s="200" t="s">
        <v>312</v>
      </c>
    </row>
    <row r="26" spans="1:256" hidden="1">
      <c r="A26" s="201">
        <v>8</v>
      </c>
      <c r="B26" s="202" t="s">
        <v>117</v>
      </c>
      <c r="IV26" s="123"/>
    </row>
    <row r="27" spans="1:256" hidden="1">
      <c r="A27" s="201"/>
      <c r="B27" s="203" t="s">
        <v>120</v>
      </c>
    </row>
    <row r="28" spans="1:256" hidden="1">
      <c r="A28" s="201"/>
      <c r="B28" s="203" t="s">
        <v>119</v>
      </c>
    </row>
    <row r="29" spans="1:256" ht="5.25" hidden="1" customHeight="1">
      <c r="A29" s="201"/>
      <c r="B29" s="202"/>
    </row>
    <row r="30" spans="1:256" hidden="1">
      <c r="A30" s="201"/>
      <c r="B30" s="203" t="s">
        <v>121</v>
      </c>
    </row>
    <row r="31" spans="1:256" hidden="1">
      <c r="A31" s="201"/>
      <c r="B31" s="203" t="s">
        <v>118</v>
      </c>
    </row>
    <row r="32" spans="1:256" hidden="1">
      <c r="A32" s="201"/>
      <c r="B32" s="202"/>
    </row>
    <row r="33" spans="1:2" hidden="1">
      <c r="A33" s="201" t="s">
        <v>122</v>
      </c>
      <c r="B33" s="202"/>
    </row>
    <row r="34" spans="1:2" hidden="1">
      <c r="A34" s="201">
        <v>1</v>
      </c>
      <c r="B34" s="202" t="s">
        <v>124</v>
      </c>
    </row>
    <row r="35" spans="1:2" hidden="1">
      <c r="A35" s="201"/>
      <c r="B35" s="202" t="s">
        <v>123</v>
      </c>
    </row>
    <row r="36" spans="1:2" ht="15.75" customHeight="1">
      <c r="A36" s="201"/>
      <c r="B36" s="202"/>
    </row>
    <row r="37" spans="1:2" ht="15.75" customHeight="1">
      <c r="A37" s="201">
        <v>9</v>
      </c>
      <c r="B37" s="202" t="s">
        <v>231</v>
      </c>
    </row>
    <row r="38" spans="1:2" ht="15.75" customHeight="1">
      <c r="A38" s="201"/>
      <c r="B38" s="202"/>
    </row>
    <row r="39" spans="1:2" ht="42">
      <c r="A39" s="199">
        <v>10</v>
      </c>
      <c r="B39" s="212" t="s">
        <v>352</v>
      </c>
    </row>
    <row r="40" spans="1:2">
      <c r="A40" s="205"/>
      <c r="B40" s="206"/>
    </row>
    <row r="41" spans="1:2" ht="60.75" customHeight="1">
      <c r="A41" s="199">
        <v>11</v>
      </c>
      <c r="B41" s="200" t="s">
        <v>319</v>
      </c>
    </row>
    <row r="42" spans="1:2">
      <c r="A42" s="201"/>
      <c r="B42" s="202"/>
    </row>
    <row r="43" spans="1:2" ht="60" customHeight="1">
      <c r="A43" s="199">
        <v>12</v>
      </c>
      <c r="B43" s="200" t="s">
        <v>318</v>
      </c>
    </row>
    <row r="44" spans="1:2">
      <c r="A44" s="201"/>
      <c r="B44" s="202"/>
    </row>
    <row r="45" spans="1:2">
      <c r="A45" s="201">
        <v>13</v>
      </c>
      <c r="B45" s="201" t="s">
        <v>262</v>
      </c>
    </row>
    <row r="46" spans="1:2">
      <c r="A46" s="201"/>
      <c r="B46" s="202" t="s">
        <v>266</v>
      </c>
    </row>
    <row r="47" spans="1:2">
      <c r="A47" s="201"/>
      <c r="B47" s="201" t="s">
        <v>278</v>
      </c>
    </row>
    <row r="48" spans="1:2">
      <c r="A48" s="201"/>
      <c r="B48" s="263" t="s">
        <v>311</v>
      </c>
    </row>
    <row r="49" spans="1:8">
      <c r="A49" s="201"/>
      <c r="B49" s="201" t="s">
        <v>2</v>
      </c>
    </row>
    <row r="50" spans="1:8">
      <c r="A50" s="201"/>
      <c r="B50" s="201" t="s">
        <v>3</v>
      </c>
    </row>
    <row r="51" spans="1:8">
      <c r="A51" s="201"/>
      <c r="B51" s="201" t="s">
        <v>4</v>
      </c>
    </row>
    <row r="52" spans="1:8">
      <c r="A52" s="201"/>
      <c r="B52" s="201" t="s">
        <v>5</v>
      </c>
    </row>
    <row r="53" spans="1:8">
      <c r="A53" s="201"/>
      <c r="B53" s="201" t="s">
        <v>6</v>
      </c>
    </row>
    <row r="54" spans="1:8">
      <c r="A54" s="201"/>
      <c r="B54" s="202" t="s">
        <v>7</v>
      </c>
    </row>
    <row r="55" spans="1:8" ht="6.6" customHeight="1">
      <c r="A55" s="201"/>
      <c r="B55" s="202"/>
    </row>
    <row r="56" spans="1:8">
      <c r="A56" s="201">
        <v>14</v>
      </c>
      <c r="B56" s="201" t="s">
        <v>8</v>
      </c>
    </row>
    <row r="57" spans="1:8">
      <c r="A57" s="201"/>
      <c r="B57" s="202" t="s">
        <v>273</v>
      </c>
    </row>
    <row r="58" spans="1:8">
      <c r="A58" s="201"/>
      <c r="B58" s="202" t="s">
        <v>272</v>
      </c>
    </row>
    <row r="59" spans="1:8">
      <c r="A59" s="201"/>
      <c r="B59" s="202" t="s">
        <v>274</v>
      </c>
    </row>
    <row r="60" spans="1:8">
      <c r="A60" s="201"/>
      <c r="B60" s="202" t="s">
        <v>267</v>
      </c>
    </row>
    <row r="61" spans="1:8" ht="15.75" customHeight="1">
      <c r="A61" s="201"/>
      <c r="B61" s="202" t="s">
        <v>268</v>
      </c>
    </row>
    <row r="62" spans="1:8" ht="8.4" customHeight="1">
      <c r="A62" s="199"/>
      <c r="B62" s="199"/>
    </row>
    <row r="63" spans="1:8" ht="47.25" customHeight="1">
      <c r="A63" s="199">
        <v>15</v>
      </c>
      <c r="B63" s="262" t="s">
        <v>321</v>
      </c>
      <c r="D63" s="296"/>
      <c r="E63" s="297"/>
      <c r="F63" s="298"/>
      <c r="G63" s="298"/>
      <c r="H63" s="298"/>
    </row>
    <row r="64" spans="1:8" ht="78">
      <c r="B64" s="295" t="s">
        <v>320</v>
      </c>
      <c r="D64" s="299"/>
      <c r="E64" s="300"/>
      <c r="F64" s="300"/>
      <c r="G64" s="300"/>
      <c r="H64" s="300"/>
    </row>
    <row r="65" spans="2:8">
      <c r="D65" s="301"/>
      <c r="E65" s="302"/>
      <c r="F65" s="302"/>
      <c r="G65" s="302"/>
      <c r="H65" s="302"/>
    </row>
    <row r="66" spans="2:8" ht="19.5" customHeight="1">
      <c r="D66" s="301"/>
      <c r="E66" s="302"/>
      <c r="F66" s="302"/>
      <c r="G66" s="302"/>
      <c r="H66" s="302"/>
    </row>
    <row r="67" spans="2:8">
      <c r="D67" s="301"/>
      <c r="E67" s="302"/>
      <c r="F67" s="302"/>
      <c r="G67" s="302"/>
      <c r="H67" s="302"/>
    </row>
    <row r="68" spans="2:8">
      <c r="D68" s="301"/>
      <c r="E68" s="302"/>
      <c r="F68" s="302"/>
      <c r="G68" s="302"/>
      <c r="H68" s="302"/>
    </row>
    <row r="69" spans="2:8">
      <c r="D69" s="301"/>
      <c r="E69" s="302"/>
      <c r="F69" s="302"/>
      <c r="G69" s="302"/>
      <c r="H69" s="302"/>
    </row>
    <row r="80" spans="2:8">
      <c r="B80" s="122" t="s">
        <v>316</v>
      </c>
    </row>
    <row r="81" spans="2:2">
      <c r="B81" s="122" t="s">
        <v>340</v>
      </c>
    </row>
    <row r="82" spans="2:2">
      <c r="B82" s="122" t="s">
        <v>341</v>
      </c>
    </row>
    <row r="83" spans="2:2">
      <c r="B83" s="122" t="s">
        <v>342</v>
      </c>
    </row>
    <row r="84" spans="2:2">
      <c r="B84" s="122" t="s">
        <v>322</v>
      </c>
    </row>
  </sheetData>
  <customSheetViews>
    <customSheetView guid="{F9AD76E4-BA12-48A8-B026-0F4EAD2A2C7C}" scale="75" showPageBreaks="1" showGridLines="0" printArea="1" hiddenRows="1" showRuler="0">
      <selection activeCell="H42" sqref="H42"/>
      <pageMargins left="0.25" right="0.25" top="1.23" bottom="0.42" header="0.5" footer="0.21"/>
      <pageSetup scale="85" orientation="portrait" r:id="rId1"/>
      <headerFooter alignWithMargins="0">
        <oddHeader>&amp;C&amp;"Times New Roman,Bold"&amp;16Milwaukee County Department of Health &amp; Human Services (DHHS)&amp;"Arial,Regular"&amp;10
&amp;"Times New Roman,Bold"&amp;12Billing Instructions</oddHeader>
        <oddFooter>&amp;R&amp;"Times New Roman,Regular"&amp;8Instructions 5/13/04</oddFooter>
      </headerFooter>
    </customSheetView>
  </customSheetViews>
  <phoneticPr fontId="0" type="noConversion"/>
  <pageMargins left="0.25" right="0.17" top="0.56999999999999995" bottom="0.36" header="0.17" footer="0.17"/>
  <pageSetup scale="77" orientation="portrait" r:id="rId2"/>
  <headerFooter alignWithMargins="0">
    <oddHeader>&amp;C&amp;"Times New Roman,Bold"&amp;16Milwaukee County Department of Health and Human Services (DHHS)&amp;"Arial,Regular"&amp;10
&amp;"Times New Roman,Bold"&amp;12Billing Instructions</oddHeader>
    <oddFooter>&amp;C&amp;A&amp;RRevision 1/18/23</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154A4-B087-4CBE-B7B0-24F4ABE7DF1D}">
  <sheetPr>
    <tabColor rgb="FF92D050"/>
  </sheetPr>
  <dimension ref="A1:AN55"/>
  <sheetViews>
    <sheetView zoomScale="80" zoomScaleNormal="80" workbookViewId="0">
      <pane xSplit="3" ySplit="7" topLeftCell="D8" activePane="bottomRight" state="frozen"/>
      <selection activeCell="M15" sqref="M15"/>
      <selection pane="topRight" activeCell="M15" sqref="M15"/>
      <selection pane="bottomLeft" activeCell="M15" sqref="M15"/>
      <selection pane="bottomRight" activeCell="M15" sqref="M15"/>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2" width="12.664062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Aug</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348" customFormat="1" ht="42" customHeight="1" thickBot="1">
      <c r="D7" s="349" t="str">
        <f>Month!D21</f>
        <v>Individuals Served</v>
      </c>
      <c r="E7" s="350" t="str">
        <f>Month!E21</f>
        <v>Units of Service</v>
      </c>
      <c r="F7" s="351" t="str">
        <f>Month!F21</f>
        <v>OAA Title III B</v>
      </c>
      <c r="G7" s="397" t="str">
        <f>Month!G21</f>
        <v>OAA Title III C1</v>
      </c>
      <c r="H7" s="397" t="str">
        <f>Month!H21</f>
        <v>OAA Title III C2</v>
      </c>
      <c r="I7" s="397" t="str">
        <f>Month!I21</f>
        <v>OAA Title III E</v>
      </c>
      <c r="J7" s="351" t="str">
        <f>Month!J21</f>
        <v>OAA ARPA Title III B</v>
      </c>
      <c r="K7" s="397" t="str">
        <f>Month!K21</f>
        <v>OAA ARPA Title III C1</v>
      </c>
      <c r="L7" s="575" t="str">
        <f>Month!L21</f>
        <v>OAA APRA Title III C2</v>
      </c>
      <c r="M7" s="354" t="str">
        <f>Month!M21</f>
        <v>Tax Levy</v>
      </c>
      <c r="N7" s="354" t="str">
        <f>Month!N21</f>
        <v>Basic County Allocation (BCA)</v>
      </c>
      <c r="O7" s="354" t="str">
        <f>Month!O21</f>
        <v>85.21 FUNDS</v>
      </c>
      <c r="P7" s="351" t="str">
        <f>Month!P21</f>
        <v>AFCSP</v>
      </c>
      <c r="Q7" s="351" t="str">
        <f>Month!Q21</f>
        <v>Non Federal Match - Cash</v>
      </c>
      <c r="R7" s="351" t="str">
        <f>Month!R21</f>
        <v>Non Federal Match - In-kind</v>
      </c>
      <c r="S7" s="352" t="str">
        <f>Month!S21</f>
        <v>Other (local, State, Fed)</v>
      </c>
      <c r="T7" s="353" t="str">
        <f>Month!T21</f>
        <v>Program Income</v>
      </c>
      <c r="U7" s="354" t="str">
        <f>Month!U21</f>
        <v>Total Expenditures</v>
      </c>
      <c r="V7" s="355" t="str">
        <f>Month!V21</f>
        <v>Individuals Served</v>
      </c>
      <c r="W7" s="329" t="str">
        <f>Month!W21</f>
        <v>Units of Service</v>
      </c>
      <c r="X7" s="351" t="str">
        <f>Month!X21</f>
        <v>OAA Title III B</v>
      </c>
      <c r="Y7" s="397" t="str">
        <f>Month!Y21</f>
        <v>OAA Title III C1</v>
      </c>
      <c r="Z7" s="397" t="str">
        <f>Month!Z21</f>
        <v>OAA Title III C2</v>
      </c>
      <c r="AA7" s="397" t="str">
        <f>Month!AA21</f>
        <v>OAA Title III E</v>
      </c>
      <c r="AB7" s="397" t="str">
        <f>Month!AB21</f>
        <v>OAA ARPA Title III B</v>
      </c>
      <c r="AC7" s="397" t="str">
        <f>Month!AC21</f>
        <v>OAA ARPA Title III C1</v>
      </c>
      <c r="AD7" s="399" t="str">
        <f>Month!AD21</f>
        <v>OAA APRA Title III C2</v>
      </c>
      <c r="AE7" s="351" t="str">
        <f>Month!AE21</f>
        <v>Tax Levy</v>
      </c>
      <c r="AF7" s="351" t="str">
        <f>Month!AF21</f>
        <v>Basic County Allocation (BCA)</v>
      </c>
      <c r="AG7" s="351" t="str">
        <f>Month!AG21</f>
        <v>85.21 Funds</v>
      </c>
      <c r="AH7" s="351" t="str">
        <f>Month!AH21</f>
        <v>AFCSP</v>
      </c>
      <c r="AI7" s="351" t="str">
        <f>Month!AI21</f>
        <v>Non Federal Match - Cash</v>
      </c>
      <c r="AJ7" s="351" t="str">
        <f>Month!AJ21</f>
        <v>Non Federal Match - In-kind</v>
      </c>
      <c r="AK7" s="352" t="str">
        <f>Month!AK21</f>
        <v>Other (local, State, Fed)</v>
      </c>
      <c r="AL7" s="353" t="str">
        <f>Month!AL21</f>
        <v>Program Income</v>
      </c>
      <c r="AM7" s="356"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+D9+Jul!V9</f>
        <v>0</v>
      </c>
      <c r="W9" s="542">
        <f>+E9+Jul!W9</f>
        <v>0</v>
      </c>
      <c r="X9" s="545">
        <f>+F9+Jul!X9</f>
        <v>0</v>
      </c>
      <c r="Y9" s="553"/>
      <c r="Z9" s="553"/>
      <c r="AA9" s="553"/>
      <c r="AB9" s="545">
        <f>+J9+Jul!AB9</f>
        <v>0</v>
      </c>
      <c r="AC9" s="553"/>
      <c r="AD9" s="553"/>
      <c r="AE9" s="545"/>
      <c r="AF9" s="545">
        <f>+N9+Jul!AF9</f>
        <v>0</v>
      </c>
      <c r="AG9" s="545">
        <f>+O9+Jul!AG9</f>
        <v>0</v>
      </c>
      <c r="AH9" s="545">
        <f>+P9+Jul!AH9</f>
        <v>0</v>
      </c>
      <c r="AI9" s="545">
        <f>+Q9+Jul!AI9</f>
        <v>0</v>
      </c>
      <c r="AJ9" s="545">
        <f>+R9+Jul!AJ9</f>
        <v>0</v>
      </c>
      <c r="AK9" s="545">
        <f>+S9+Jul!AK9</f>
        <v>0</v>
      </c>
      <c r="AL9" s="545">
        <f>+T9+Jul!AL9</f>
        <v>0</v>
      </c>
      <c r="AM9" s="545">
        <f t="shared" ref="AM9:AM31" si="1">SUM(X9:AL9)</f>
        <v>0</v>
      </c>
    </row>
    <row r="10" spans="1:39" s="348" customFormat="1" ht="13.8">
      <c r="A10" s="396" t="s">
        <v>373</v>
      </c>
      <c r="B10" s="365" t="s">
        <v>468</v>
      </c>
      <c r="C10" s="366" t="s">
        <v>369</v>
      </c>
      <c r="D10" s="536"/>
      <c r="E10" s="537"/>
      <c r="F10" s="540"/>
      <c r="G10" s="553"/>
      <c r="H10" s="553"/>
      <c r="I10" s="553"/>
      <c r="J10" s="539"/>
      <c r="K10" s="553"/>
      <c r="L10" s="553"/>
      <c r="M10" s="539"/>
      <c r="N10" s="539"/>
      <c r="O10" s="539"/>
      <c r="P10" s="539"/>
      <c r="Q10" s="539"/>
      <c r="R10" s="539"/>
      <c r="S10" s="539"/>
      <c r="T10" s="539"/>
      <c r="U10" s="541">
        <f t="shared" si="0"/>
        <v>0</v>
      </c>
      <c r="V10" s="542">
        <f>+D10+Jul!V10</f>
        <v>0</v>
      </c>
      <c r="W10" s="542">
        <f>+E10+Jul!W10</f>
        <v>0</v>
      </c>
      <c r="X10" s="545">
        <f>+F10+Jul!X10</f>
        <v>0</v>
      </c>
      <c r="Y10" s="538"/>
      <c r="Z10" s="538"/>
      <c r="AA10" s="538"/>
      <c r="AB10" s="545">
        <f>+J10+Jul!AB10</f>
        <v>0</v>
      </c>
      <c r="AC10" s="538"/>
      <c r="AD10" s="538"/>
      <c r="AE10" s="545"/>
      <c r="AF10" s="545">
        <f>+N10+Jul!AF10</f>
        <v>0</v>
      </c>
      <c r="AG10" s="545">
        <f>+O10+Jul!AG10</f>
        <v>0</v>
      </c>
      <c r="AH10" s="545">
        <f>+P10+Jul!AH10</f>
        <v>0</v>
      </c>
      <c r="AI10" s="545">
        <f>+Q10+Jul!AI10</f>
        <v>0</v>
      </c>
      <c r="AJ10" s="545">
        <f>+R10+Jul!AJ10</f>
        <v>0</v>
      </c>
      <c r="AK10" s="545">
        <f>+S10+Jul!AK10</f>
        <v>0</v>
      </c>
      <c r="AL10" s="545">
        <f>+T10+Jul!AL10</f>
        <v>0</v>
      </c>
      <c r="AM10" s="545">
        <f t="shared" si="1"/>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+D11+Jul!V11</f>
        <v>0</v>
      </c>
      <c r="W11" s="542">
        <f>+E11+Jul!W11</f>
        <v>0</v>
      </c>
      <c r="X11" s="545">
        <f>+F11+Jul!X11</f>
        <v>0</v>
      </c>
      <c r="Y11" s="538"/>
      <c r="Z11" s="538"/>
      <c r="AA11" s="538"/>
      <c r="AB11" s="545">
        <f>+J11+Jul!AB11</f>
        <v>0</v>
      </c>
      <c r="AC11" s="538"/>
      <c r="AD11" s="538"/>
      <c r="AE11" s="545"/>
      <c r="AF11" s="545">
        <f>+N11+Jul!AF11</f>
        <v>0</v>
      </c>
      <c r="AG11" s="545">
        <f>+O11+Jul!AG11</f>
        <v>0</v>
      </c>
      <c r="AH11" s="545">
        <f>+P11+Jul!AH11</f>
        <v>0</v>
      </c>
      <c r="AI11" s="545">
        <f>+Q11+Jul!AI11</f>
        <v>0</v>
      </c>
      <c r="AJ11" s="545">
        <f>+R11+Jul!AJ11</f>
        <v>0</v>
      </c>
      <c r="AK11" s="545">
        <f>+S11+Jul!AK11</f>
        <v>0</v>
      </c>
      <c r="AL11" s="545">
        <f>+T11+Jul!AL11</f>
        <v>0</v>
      </c>
      <c r="AM11" s="545">
        <f t="shared" si="1"/>
        <v>0</v>
      </c>
    </row>
    <row r="12" spans="1:39" s="348" customFormat="1" ht="13.8">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+D12+Jul!V12</f>
        <v>0</v>
      </c>
      <c r="W12" s="542">
        <f>+E12+Jul!W12</f>
        <v>0</v>
      </c>
      <c r="X12" s="545">
        <f>+F12+Jul!X12</f>
        <v>0</v>
      </c>
      <c r="Y12" s="538"/>
      <c r="Z12" s="538"/>
      <c r="AA12" s="538"/>
      <c r="AB12" s="545">
        <f>+J12+Jul!AB12</f>
        <v>0</v>
      </c>
      <c r="AC12" s="538"/>
      <c r="AD12" s="538"/>
      <c r="AE12" s="545"/>
      <c r="AF12" s="545">
        <f>+N12+Jul!AF12</f>
        <v>0</v>
      </c>
      <c r="AG12" s="545">
        <f>+O12+Jul!AG12</f>
        <v>0</v>
      </c>
      <c r="AH12" s="545">
        <f>+P12+Jul!AH12</f>
        <v>0</v>
      </c>
      <c r="AI12" s="545">
        <f>+Q12+Jul!AI12</f>
        <v>0</v>
      </c>
      <c r="AJ12" s="545">
        <f>+R12+Jul!AJ12</f>
        <v>0</v>
      </c>
      <c r="AK12" s="545">
        <f>+S12+Jul!AK12</f>
        <v>0</v>
      </c>
      <c r="AL12" s="545">
        <f>+T12+Jul!AL12</f>
        <v>0</v>
      </c>
      <c r="AM12" s="545">
        <f t="shared" si="1"/>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+D13+Jul!V13</f>
        <v>0</v>
      </c>
      <c r="W13" s="561">
        <f>+E13+Jul!W13</f>
        <v>0</v>
      </c>
      <c r="X13" s="559">
        <f>+F13+Jul!X13</f>
        <v>0</v>
      </c>
      <c r="Y13" s="551"/>
      <c r="Z13" s="551"/>
      <c r="AA13" s="551"/>
      <c r="AB13" s="559">
        <f>+J13+Jul!AB13</f>
        <v>0</v>
      </c>
      <c r="AC13" s="551"/>
      <c r="AD13" s="551"/>
      <c r="AE13" s="559"/>
      <c r="AF13" s="559">
        <f>+N13+Jul!AF13</f>
        <v>0</v>
      </c>
      <c r="AG13" s="559">
        <f>+O13+Jul!AG13</f>
        <v>0</v>
      </c>
      <c r="AH13" s="559">
        <f>+P13+Jul!AH13</f>
        <v>0</v>
      </c>
      <c r="AI13" s="559">
        <f>+Q13+Jul!AI13</f>
        <v>0</v>
      </c>
      <c r="AJ13" s="559">
        <f>+R13+Jul!AJ13</f>
        <v>0</v>
      </c>
      <c r="AK13" s="559">
        <f>+S13+Jul!AK13</f>
        <v>0</v>
      </c>
      <c r="AL13" s="559">
        <f>+T13+Jul!AL13</f>
        <v>0</v>
      </c>
      <c r="AM13" s="559">
        <f t="shared" si="1"/>
        <v>0</v>
      </c>
    </row>
    <row r="14" spans="1:39" s="348" customFormat="1" ht="13.8">
      <c r="A14" s="396" t="s">
        <v>383</v>
      </c>
      <c r="B14" s="365"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+D14+Jul!V14</f>
        <v>0</v>
      </c>
      <c r="W14" s="542">
        <f>+E14+Jul!W14</f>
        <v>0</v>
      </c>
      <c r="X14" s="545">
        <f>+F14+Jul!X14</f>
        <v>0</v>
      </c>
      <c r="Y14" s="538"/>
      <c r="Z14" s="538"/>
      <c r="AA14" s="538"/>
      <c r="AB14" s="545">
        <f>+J14+Jul!AB14</f>
        <v>0</v>
      </c>
      <c r="AC14" s="538"/>
      <c r="AD14" s="538"/>
      <c r="AE14" s="545"/>
      <c r="AF14" s="545">
        <f>+N14+Jul!AF14</f>
        <v>0</v>
      </c>
      <c r="AG14" s="545">
        <f>+O14+Jul!AG14</f>
        <v>0</v>
      </c>
      <c r="AH14" s="545">
        <f>+P14+Jul!AH14</f>
        <v>0</v>
      </c>
      <c r="AI14" s="545">
        <f>+Q14+Jul!AI14</f>
        <v>0</v>
      </c>
      <c r="AJ14" s="545">
        <f>+R14+Jul!AJ14</f>
        <v>0</v>
      </c>
      <c r="AK14" s="545">
        <f>+S14+Jul!AK14</f>
        <v>0</v>
      </c>
      <c r="AL14" s="545">
        <f>+T14+Jul!AL14</f>
        <v>0</v>
      </c>
      <c r="AM14" s="545">
        <f t="shared" si="1"/>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+D15+Jul!V15</f>
        <v>0</v>
      </c>
      <c r="W15" s="542">
        <f>+E15+Jul!W15</f>
        <v>0</v>
      </c>
      <c r="X15" s="545">
        <f>+F15+Jul!X15</f>
        <v>0</v>
      </c>
      <c r="Y15" s="538"/>
      <c r="Z15" s="538"/>
      <c r="AA15" s="538"/>
      <c r="AB15" s="545">
        <f>+J15+Jul!AB15</f>
        <v>0</v>
      </c>
      <c r="AC15" s="538"/>
      <c r="AD15" s="538"/>
      <c r="AE15" s="545"/>
      <c r="AF15" s="545">
        <f>+N15+Jul!AF15</f>
        <v>0</v>
      </c>
      <c r="AG15" s="545">
        <f>+O15+Jul!AG15</f>
        <v>0</v>
      </c>
      <c r="AH15" s="545">
        <f>+P15+Jul!AH15</f>
        <v>0</v>
      </c>
      <c r="AI15" s="545">
        <f>+Q15+Jul!AI15</f>
        <v>0</v>
      </c>
      <c r="AJ15" s="545">
        <f>+R15+Jul!AJ15</f>
        <v>0</v>
      </c>
      <c r="AK15" s="545">
        <f>+S15+Jul!AK15</f>
        <v>0</v>
      </c>
      <c r="AL15" s="545">
        <f>+T15+Jul!AL15</f>
        <v>0</v>
      </c>
      <c r="AM15" s="545">
        <f t="shared" si="1"/>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42">
        <f>+D16+Jul!V16</f>
        <v>0</v>
      </c>
      <c r="W16" s="542">
        <f>+E16+Jul!W16</f>
        <v>0</v>
      </c>
      <c r="X16" s="545">
        <f>+F16+Jul!X16</f>
        <v>0</v>
      </c>
      <c r="Y16" s="568"/>
      <c r="Z16" s="568"/>
      <c r="AA16" s="568"/>
      <c r="AB16" s="545">
        <f>+J16+Jul!AB16</f>
        <v>0</v>
      </c>
      <c r="AC16" s="568"/>
      <c r="AD16" s="568"/>
      <c r="AE16" s="545"/>
      <c r="AF16" s="545">
        <f>+N16+Jul!AF16</f>
        <v>0</v>
      </c>
      <c r="AG16" s="545">
        <f>+O16+Jul!AG16</f>
        <v>0</v>
      </c>
      <c r="AH16" s="545">
        <f>+P16+Jul!AH16</f>
        <v>0</v>
      </c>
      <c r="AI16" s="545">
        <f>+Q16+Jul!AI16</f>
        <v>0</v>
      </c>
      <c r="AJ16" s="545">
        <f>+R16+Jul!AJ16</f>
        <v>0</v>
      </c>
      <c r="AK16" s="545">
        <f>+S16+Jul!AK16</f>
        <v>0</v>
      </c>
      <c r="AL16" s="545">
        <f>+T16+Jul!AL16</f>
        <v>0</v>
      </c>
      <c r="AM16" s="545">
        <f t="shared" si="1"/>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42">
        <f>+D17+Jul!V17</f>
        <v>0</v>
      </c>
      <c r="W17" s="542">
        <f>+E17+Jul!W17</f>
        <v>0</v>
      </c>
      <c r="X17" s="545">
        <f>+F17+Jul!X17</f>
        <v>0</v>
      </c>
      <c r="Y17" s="568"/>
      <c r="Z17" s="568"/>
      <c r="AA17" s="568"/>
      <c r="AB17" s="545">
        <f>+J17+Jul!AB17</f>
        <v>0</v>
      </c>
      <c r="AC17" s="568"/>
      <c r="AD17" s="568"/>
      <c r="AE17" s="545"/>
      <c r="AF17" s="545">
        <f>+N17+Jul!AF17</f>
        <v>0</v>
      </c>
      <c r="AG17" s="545">
        <f>+O17+Jul!AG17</f>
        <v>0</v>
      </c>
      <c r="AH17" s="545">
        <f>+P17+Jul!AH17</f>
        <v>0</v>
      </c>
      <c r="AI17" s="545">
        <f>+Q17+Jul!AI17</f>
        <v>0</v>
      </c>
      <c r="AJ17" s="545">
        <f>+R17+Jul!AJ17</f>
        <v>0</v>
      </c>
      <c r="AK17" s="545">
        <f>+S17+Jul!AK17</f>
        <v>0</v>
      </c>
      <c r="AL17" s="545">
        <f>+T17+Jul!AL17</f>
        <v>0</v>
      </c>
      <c r="AM17" s="545">
        <f t="shared" si="1"/>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42">
        <f>+D18+Jul!V18</f>
        <v>0</v>
      </c>
      <c r="W18" s="542">
        <f>+E18+Jul!W18</f>
        <v>0</v>
      </c>
      <c r="X18" s="545">
        <f>+F18+Jul!X18</f>
        <v>0</v>
      </c>
      <c r="Y18" s="568"/>
      <c r="Z18" s="568"/>
      <c r="AA18" s="568"/>
      <c r="AB18" s="545">
        <f>+J18+Jul!AB18</f>
        <v>0</v>
      </c>
      <c r="AC18" s="568"/>
      <c r="AD18" s="568"/>
      <c r="AE18" s="545"/>
      <c r="AF18" s="545">
        <f>+N18+Jul!AF18</f>
        <v>0</v>
      </c>
      <c r="AG18" s="545">
        <f>+O18+Jul!AG18</f>
        <v>0</v>
      </c>
      <c r="AH18" s="545">
        <f>+P18+Jul!AH18</f>
        <v>0</v>
      </c>
      <c r="AI18" s="545">
        <f>+Q18+Jul!AI18</f>
        <v>0</v>
      </c>
      <c r="AJ18" s="545">
        <f>+R18+Jul!AJ18</f>
        <v>0</v>
      </c>
      <c r="AK18" s="545">
        <f>+S18+Jul!AK18</f>
        <v>0</v>
      </c>
      <c r="AL18" s="545">
        <f>+T18+Jul!AL18</f>
        <v>0</v>
      </c>
      <c r="AM18" s="545">
        <f t="shared" si="1"/>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42">
        <f>+D19+Jul!V19</f>
        <v>0</v>
      </c>
      <c r="W19" s="542">
        <f>+E19+Jul!W19</f>
        <v>0</v>
      </c>
      <c r="X19" s="545">
        <f>+F19+Jul!X19</f>
        <v>0</v>
      </c>
      <c r="Y19" s="568"/>
      <c r="Z19" s="568"/>
      <c r="AA19" s="568"/>
      <c r="AB19" s="545">
        <f>+J19+Jul!AB19</f>
        <v>0</v>
      </c>
      <c r="AC19" s="568"/>
      <c r="AD19" s="568"/>
      <c r="AE19" s="545"/>
      <c r="AF19" s="545">
        <f>+N19+Jul!AF19</f>
        <v>0</v>
      </c>
      <c r="AG19" s="545">
        <f>+O19+Jul!AG19</f>
        <v>0</v>
      </c>
      <c r="AH19" s="545">
        <f>+P19+Jul!AH19</f>
        <v>0</v>
      </c>
      <c r="AI19" s="545">
        <f>+Q19+Jul!AI19</f>
        <v>0</v>
      </c>
      <c r="AJ19" s="545">
        <f>+R19+Jul!AJ19</f>
        <v>0</v>
      </c>
      <c r="AK19" s="545">
        <f>+S19+Jul!AK19</f>
        <v>0</v>
      </c>
      <c r="AL19" s="545">
        <f>+T19+Jul!AL19</f>
        <v>0</v>
      </c>
      <c r="AM19" s="545">
        <f t="shared" si="1"/>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42">
        <f>+D20+Jul!V20</f>
        <v>0</v>
      </c>
      <c r="W20" s="542">
        <f>+E20+Jul!W20</f>
        <v>0</v>
      </c>
      <c r="X20" s="545">
        <f>+F20+Jul!X20</f>
        <v>0</v>
      </c>
      <c r="Y20" s="568"/>
      <c r="Z20" s="568"/>
      <c r="AA20" s="568"/>
      <c r="AB20" s="545">
        <f>+J20+Jul!AB20</f>
        <v>0</v>
      </c>
      <c r="AC20" s="568"/>
      <c r="AD20" s="568"/>
      <c r="AE20" s="545"/>
      <c r="AF20" s="545">
        <f>+N20+Jul!AF20</f>
        <v>0</v>
      </c>
      <c r="AG20" s="545">
        <f>+O20+Jul!AG20</f>
        <v>0</v>
      </c>
      <c r="AH20" s="545">
        <f>+P20+Jul!AH20</f>
        <v>0</v>
      </c>
      <c r="AI20" s="545">
        <f>+Q20+Jul!AI20</f>
        <v>0</v>
      </c>
      <c r="AJ20" s="545">
        <f>+R20+Jul!AJ20</f>
        <v>0</v>
      </c>
      <c r="AK20" s="545">
        <f>+S20+Jul!AK20</f>
        <v>0</v>
      </c>
      <c r="AL20" s="545">
        <f>+T20+Jul!AL20</f>
        <v>0</v>
      </c>
      <c r="AM20" s="545">
        <f t="shared" si="1"/>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42">
        <f>+D21+Jul!V21</f>
        <v>0</v>
      </c>
      <c r="W21" s="542">
        <f>+E21+Jul!W21</f>
        <v>0</v>
      </c>
      <c r="X21" s="545">
        <f>+F21+Jul!X21</f>
        <v>0</v>
      </c>
      <c r="Y21" s="568"/>
      <c r="Z21" s="568"/>
      <c r="AA21" s="568"/>
      <c r="AB21" s="545">
        <f>+J21+Jul!AB21</f>
        <v>0</v>
      </c>
      <c r="AC21" s="568"/>
      <c r="AD21" s="568"/>
      <c r="AE21" s="545"/>
      <c r="AF21" s="545">
        <f>+N21+Jul!AF21</f>
        <v>0</v>
      </c>
      <c r="AG21" s="545">
        <f>+O21+Jul!AG21</f>
        <v>0</v>
      </c>
      <c r="AH21" s="545">
        <f>+P21+Jul!AH21</f>
        <v>0</v>
      </c>
      <c r="AI21" s="545">
        <f>+Q21+Jul!AI21</f>
        <v>0</v>
      </c>
      <c r="AJ21" s="545">
        <f>+R21+Jul!AJ21</f>
        <v>0</v>
      </c>
      <c r="AK21" s="545">
        <f>+S21+Jul!AK21</f>
        <v>0</v>
      </c>
      <c r="AL21" s="545">
        <f>+T21+Jul!AL21</f>
        <v>0</v>
      </c>
      <c r="AM21" s="545">
        <f t="shared" si="1"/>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42">
        <f>+D22+Jul!V22</f>
        <v>0</v>
      </c>
      <c r="W22" s="542">
        <f>+E22+Jul!W22</f>
        <v>0</v>
      </c>
      <c r="X22" s="545">
        <f>+F22+Jul!X22</f>
        <v>0</v>
      </c>
      <c r="Y22" s="568"/>
      <c r="Z22" s="568"/>
      <c r="AA22" s="568"/>
      <c r="AB22" s="545">
        <f>+J22+Jul!AB22</f>
        <v>0</v>
      </c>
      <c r="AC22" s="568"/>
      <c r="AD22" s="568"/>
      <c r="AE22" s="545"/>
      <c r="AF22" s="545">
        <f>+N22+Jul!AF22</f>
        <v>0</v>
      </c>
      <c r="AG22" s="545">
        <f>+O22+Jul!AG22</f>
        <v>0</v>
      </c>
      <c r="AH22" s="545">
        <f>+P22+Jul!AH22</f>
        <v>0</v>
      </c>
      <c r="AI22" s="545">
        <f>+Q22+Jul!AI22</f>
        <v>0</v>
      </c>
      <c r="AJ22" s="545">
        <f>+R22+Jul!AJ22</f>
        <v>0</v>
      </c>
      <c r="AK22" s="545">
        <f>+S22+Jul!AK22</f>
        <v>0</v>
      </c>
      <c r="AL22" s="545">
        <f>+T22+Jul!AL22</f>
        <v>0</v>
      </c>
      <c r="AM22" s="545">
        <f t="shared" si="1"/>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42">
        <f>+D23+Jul!V23</f>
        <v>0</v>
      </c>
      <c r="W23" s="542">
        <f>+E23+Jul!W23</f>
        <v>0</v>
      </c>
      <c r="X23" s="545">
        <f>+F23+Jul!X23</f>
        <v>0</v>
      </c>
      <c r="Y23" s="568"/>
      <c r="Z23" s="568"/>
      <c r="AA23" s="568"/>
      <c r="AB23" s="545">
        <f>+J23+Jul!AB23</f>
        <v>0</v>
      </c>
      <c r="AC23" s="568"/>
      <c r="AD23" s="568"/>
      <c r="AE23" s="545"/>
      <c r="AF23" s="545">
        <f>+N23+Jul!AF23</f>
        <v>0</v>
      </c>
      <c r="AG23" s="545">
        <f>+O23+Jul!AG23</f>
        <v>0</v>
      </c>
      <c r="AH23" s="545">
        <f>+P23+Jul!AH23</f>
        <v>0</v>
      </c>
      <c r="AI23" s="545">
        <f>+Q23+Jul!AI23</f>
        <v>0</v>
      </c>
      <c r="AJ23" s="545">
        <f>+R23+Jul!AJ23</f>
        <v>0</v>
      </c>
      <c r="AK23" s="545">
        <f>+S23+Jul!AK23</f>
        <v>0</v>
      </c>
      <c r="AL23" s="545">
        <f>+T23+Jul!AL23</f>
        <v>0</v>
      </c>
      <c r="AM23" s="545">
        <f t="shared" si="1"/>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42">
        <f>+D24+Jul!V24</f>
        <v>0</v>
      </c>
      <c r="W24" s="542">
        <f>+E24+Jul!W24</f>
        <v>0</v>
      </c>
      <c r="X24" s="545">
        <f>+F24+Jul!X24</f>
        <v>0</v>
      </c>
      <c r="Y24" s="568"/>
      <c r="Z24" s="568"/>
      <c r="AA24" s="568"/>
      <c r="AB24" s="545">
        <f>+J24+Jul!AB24</f>
        <v>0</v>
      </c>
      <c r="AC24" s="568"/>
      <c r="AD24" s="568"/>
      <c r="AE24" s="545"/>
      <c r="AF24" s="545">
        <f>+N24+Jul!AF24</f>
        <v>0</v>
      </c>
      <c r="AG24" s="545">
        <f>+O24+Jul!AG24</f>
        <v>0</v>
      </c>
      <c r="AH24" s="545">
        <f>+P24+Jul!AH24</f>
        <v>0</v>
      </c>
      <c r="AI24" s="545">
        <f>+Q24+Jul!AI24</f>
        <v>0</v>
      </c>
      <c r="AJ24" s="545">
        <f>+R24+Jul!AJ24</f>
        <v>0</v>
      </c>
      <c r="AK24" s="545">
        <f>+S24+Jul!AK24</f>
        <v>0</v>
      </c>
      <c r="AL24" s="545">
        <f>+T24+Jul!AL24</f>
        <v>0</v>
      </c>
      <c r="AM24" s="545">
        <f t="shared" si="1"/>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42">
        <f>+D25+Jul!V25</f>
        <v>0</v>
      </c>
      <c r="W25" s="542">
        <f>+E25+Jul!W25</f>
        <v>0</v>
      </c>
      <c r="X25" s="545">
        <f>+F25+Jul!X25</f>
        <v>0</v>
      </c>
      <c r="Y25" s="568"/>
      <c r="Z25" s="568"/>
      <c r="AA25" s="568"/>
      <c r="AB25" s="545">
        <f>+J25+Jul!AB25</f>
        <v>0</v>
      </c>
      <c r="AC25" s="568"/>
      <c r="AD25" s="568"/>
      <c r="AE25" s="545"/>
      <c r="AF25" s="545">
        <f>+N25+Jul!AF25</f>
        <v>0</v>
      </c>
      <c r="AG25" s="545">
        <f>+O25+Jul!AG25</f>
        <v>0</v>
      </c>
      <c r="AH25" s="545">
        <f>+P25+Jul!AH25</f>
        <v>0</v>
      </c>
      <c r="AI25" s="545">
        <f>+Q25+Jul!AI25</f>
        <v>0</v>
      </c>
      <c r="AJ25" s="545">
        <f>+R25+Jul!AJ25</f>
        <v>0</v>
      </c>
      <c r="AK25" s="545">
        <f>+S25+Jul!AK25</f>
        <v>0</v>
      </c>
      <c r="AL25" s="545">
        <f>+T25+Jul!AL25</f>
        <v>0</v>
      </c>
      <c r="AM25" s="545">
        <f t="shared" si="1"/>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42">
        <f>+D26+Jul!V26</f>
        <v>0</v>
      </c>
      <c r="W26" s="542">
        <f>+E26+Jul!W26</f>
        <v>0</v>
      </c>
      <c r="X26" s="545">
        <f>+F26+Jul!X26</f>
        <v>0</v>
      </c>
      <c r="Y26" s="568"/>
      <c r="Z26" s="568"/>
      <c r="AA26" s="568"/>
      <c r="AB26" s="545">
        <f>+J26+Jul!AB26</f>
        <v>0</v>
      </c>
      <c r="AC26" s="568"/>
      <c r="AD26" s="568"/>
      <c r="AE26" s="545"/>
      <c r="AF26" s="545">
        <f>+N26+Jul!AF26</f>
        <v>0</v>
      </c>
      <c r="AG26" s="545">
        <f>+O26+Jul!AG26</f>
        <v>0</v>
      </c>
      <c r="AH26" s="545">
        <f>+P26+Jul!AH26</f>
        <v>0</v>
      </c>
      <c r="AI26" s="545">
        <f>+Q26+Jul!AI26</f>
        <v>0</v>
      </c>
      <c r="AJ26" s="545">
        <f>+R26+Jul!AJ26</f>
        <v>0</v>
      </c>
      <c r="AK26" s="545">
        <f>+S26+Jul!AK26</f>
        <v>0</v>
      </c>
      <c r="AL26" s="545">
        <f>+T26+Jul!AL26</f>
        <v>0</v>
      </c>
      <c r="AM26" s="545">
        <f t="shared" si="1"/>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42">
        <f>+D27+Jul!V27</f>
        <v>0</v>
      </c>
      <c r="W27" s="542">
        <f>+E27+Jul!W27</f>
        <v>0</v>
      </c>
      <c r="X27" s="545">
        <f>+F27+Jul!X27</f>
        <v>0</v>
      </c>
      <c r="Y27" s="568"/>
      <c r="Z27" s="568"/>
      <c r="AA27" s="568"/>
      <c r="AB27" s="545">
        <f>+J27+Jul!AB27</f>
        <v>0</v>
      </c>
      <c r="AC27" s="568"/>
      <c r="AD27" s="568"/>
      <c r="AE27" s="545"/>
      <c r="AF27" s="545">
        <f>+N27+Jul!AF27</f>
        <v>0</v>
      </c>
      <c r="AG27" s="545">
        <f>+O27+Jul!AG27</f>
        <v>0</v>
      </c>
      <c r="AH27" s="545">
        <f>+P27+Jul!AH27</f>
        <v>0</v>
      </c>
      <c r="AI27" s="545">
        <f>+Q27+Jul!AI27</f>
        <v>0</v>
      </c>
      <c r="AJ27" s="545">
        <f>+R27+Jul!AJ27</f>
        <v>0</v>
      </c>
      <c r="AK27" s="545">
        <f>+S27+Jul!AK27</f>
        <v>0</v>
      </c>
      <c r="AL27" s="545">
        <f>+T27+Jul!AL27</f>
        <v>0</v>
      </c>
      <c r="AM27" s="545">
        <f t="shared" si="1"/>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42">
        <f>+D28+Jul!V28</f>
        <v>0</v>
      </c>
      <c r="W28" s="542">
        <f>+E28+Jul!W28</f>
        <v>0</v>
      </c>
      <c r="X28" s="545">
        <f>+F28+Jul!X28</f>
        <v>0</v>
      </c>
      <c r="Y28" s="568"/>
      <c r="Z28" s="568"/>
      <c r="AA28" s="568"/>
      <c r="AB28" s="545">
        <f>+J28+Jul!AB28</f>
        <v>0</v>
      </c>
      <c r="AC28" s="568"/>
      <c r="AD28" s="568"/>
      <c r="AE28" s="545"/>
      <c r="AF28" s="545">
        <f>+N28+Jul!AF28</f>
        <v>0</v>
      </c>
      <c r="AG28" s="545">
        <f>+O28+Jul!AG28</f>
        <v>0</v>
      </c>
      <c r="AH28" s="545">
        <f>+P28+Jul!AH28</f>
        <v>0</v>
      </c>
      <c r="AI28" s="545">
        <f>+Q28+Jul!AI28</f>
        <v>0</v>
      </c>
      <c r="AJ28" s="545">
        <f>+R28+Jul!AJ28</f>
        <v>0</v>
      </c>
      <c r="AK28" s="545">
        <f>+S28+Jul!AK28</f>
        <v>0</v>
      </c>
      <c r="AL28" s="545">
        <f>+T28+Jul!AL28</f>
        <v>0</v>
      </c>
      <c r="AM28" s="545">
        <f t="shared" si="1"/>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42">
        <f>+D29+Jul!V29</f>
        <v>0</v>
      </c>
      <c r="W29" s="542">
        <f>+E29+Jul!W29</f>
        <v>0</v>
      </c>
      <c r="X29" s="545">
        <f>+F29+Jul!X29</f>
        <v>0</v>
      </c>
      <c r="Y29" s="568"/>
      <c r="Z29" s="568"/>
      <c r="AA29" s="568"/>
      <c r="AB29" s="545">
        <f>+J29+Jul!AB29</f>
        <v>0</v>
      </c>
      <c r="AC29" s="568"/>
      <c r="AD29" s="568"/>
      <c r="AE29" s="545"/>
      <c r="AF29" s="545">
        <f>+N29+Jul!AF29</f>
        <v>0</v>
      </c>
      <c r="AG29" s="545">
        <f>+O29+Jul!AG29</f>
        <v>0</v>
      </c>
      <c r="AH29" s="545">
        <f>+P29+Jul!AH29</f>
        <v>0</v>
      </c>
      <c r="AI29" s="545">
        <f>+Q29+Jul!AI29</f>
        <v>0</v>
      </c>
      <c r="AJ29" s="545">
        <f>+R29+Jul!AJ29</f>
        <v>0</v>
      </c>
      <c r="AK29" s="545">
        <f>+S29+Jul!AK29</f>
        <v>0</v>
      </c>
      <c r="AL29" s="545">
        <f>+T29+Jul!AL29</f>
        <v>0</v>
      </c>
      <c r="AM29" s="545">
        <f t="shared" si="1"/>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42">
        <f>+D30+Jul!V30</f>
        <v>0</v>
      </c>
      <c r="W30" s="542">
        <f>+E30+Jul!W30</f>
        <v>0</v>
      </c>
      <c r="X30" s="545">
        <f>+F30+Jul!X30</f>
        <v>0</v>
      </c>
      <c r="Y30" s="568"/>
      <c r="Z30" s="568"/>
      <c r="AA30" s="568"/>
      <c r="AB30" s="545">
        <f>+J30+Jul!AB30</f>
        <v>0</v>
      </c>
      <c r="AC30" s="568"/>
      <c r="AD30" s="568"/>
      <c r="AE30" s="545"/>
      <c r="AF30" s="545">
        <f>+N30+Jul!AF30</f>
        <v>0</v>
      </c>
      <c r="AG30" s="545">
        <f>+O30+Jul!AG30</f>
        <v>0</v>
      </c>
      <c r="AH30" s="545">
        <f>+P30+Jul!AH30</f>
        <v>0</v>
      </c>
      <c r="AI30" s="545">
        <f>+Q30+Jul!AI30</f>
        <v>0</v>
      </c>
      <c r="AJ30" s="545">
        <f>+R30+Jul!AJ30</f>
        <v>0</v>
      </c>
      <c r="AK30" s="545">
        <f>+S30+Jul!AK30</f>
        <v>0</v>
      </c>
      <c r="AL30" s="545">
        <f>+T30+Jul!AL30</f>
        <v>0</v>
      </c>
      <c r="AM30" s="545">
        <f t="shared" si="1"/>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42">
        <f>+D31+Jul!V31</f>
        <v>0</v>
      </c>
      <c r="W31" s="542">
        <f>+E31+Jul!W31</f>
        <v>0</v>
      </c>
      <c r="X31" s="545">
        <f>+F31+Jul!X31</f>
        <v>0</v>
      </c>
      <c r="Y31" s="568"/>
      <c r="Z31" s="568"/>
      <c r="AA31" s="568"/>
      <c r="AB31" s="545">
        <f>+J31+Jul!AB31</f>
        <v>0</v>
      </c>
      <c r="AC31" s="568"/>
      <c r="AD31" s="568"/>
      <c r="AE31" s="545"/>
      <c r="AF31" s="545">
        <f>+N31+Jul!AF31</f>
        <v>0</v>
      </c>
      <c r="AG31" s="545">
        <f>+O31+Jul!AG31</f>
        <v>0</v>
      </c>
      <c r="AH31" s="545">
        <f>+P31+Jul!AH31</f>
        <v>0</v>
      </c>
      <c r="AI31" s="545">
        <f>+Q31+Jul!AI31</f>
        <v>0</v>
      </c>
      <c r="AJ31" s="545">
        <f>+R31+Jul!AJ31</f>
        <v>0</v>
      </c>
      <c r="AK31" s="545">
        <f>+S31+Jul!AK31</f>
        <v>0</v>
      </c>
      <c r="AL31" s="545">
        <f>+T31+Jul!AL31</f>
        <v>0</v>
      </c>
      <c r="AM31" s="545">
        <f t="shared" si="1"/>
        <v>0</v>
      </c>
    </row>
    <row r="32" spans="1:39" ht="15" thickBot="1">
      <c r="B32" s="376" t="s">
        <v>406</v>
      </c>
      <c r="C32" s="376"/>
      <c r="D32" s="546">
        <f t="shared" ref="D32:T32" si="2">SUM(D9:D31)</f>
        <v>0</v>
      </c>
      <c r="E32" s="546">
        <f t="shared" si="2"/>
        <v>0</v>
      </c>
      <c r="F32" s="549">
        <f t="shared" si="2"/>
        <v>0</v>
      </c>
      <c r="G32" s="547"/>
      <c r="H32" s="547"/>
      <c r="I32" s="547"/>
      <c r="J32" s="549">
        <f t="shared" si="2"/>
        <v>0</v>
      </c>
      <c r="K32" s="547"/>
      <c r="L32" s="547"/>
      <c r="M32" s="549">
        <f t="shared" si="2"/>
        <v>0</v>
      </c>
      <c r="N32" s="549">
        <f t="shared" si="2"/>
        <v>0</v>
      </c>
      <c r="O32" s="549">
        <f t="shared" si="2"/>
        <v>0</v>
      </c>
      <c r="P32" s="549">
        <f t="shared" si="2"/>
        <v>0</v>
      </c>
      <c r="Q32" s="549">
        <f t="shared" si="2"/>
        <v>0</v>
      </c>
      <c r="R32" s="549">
        <f t="shared" si="2"/>
        <v>0</v>
      </c>
      <c r="S32" s="549">
        <f t="shared" si="2"/>
        <v>0</v>
      </c>
      <c r="T32" s="549">
        <f t="shared" si="2"/>
        <v>0</v>
      </c>
      <c r="U32" s="550">
        <f>SUM(U8:U31)</f>
        <v>0</v>
      </c>
      <c r="V32" s="546">
        <f t="shared" ref="V32:AM32" si="3">SUM(V9:V31)</f>
        <v>0</v>
      </c>
      <c r="W32" s="546">
        <f t="shared" si="3"/>
        <v>0</v>
      </c>
      <c r="X32" s="549">
        <f t="shared" si="3"/>
        <v>0</v>
      </c>
      <c r="Y32" s="547"/>
      <c r="Z32" s="547"/>
      <c r="AA32" s="547"/>
      <c r="AB32" s="549">
        <f t="shared" si="3"/>
        <v>0</v>
      </c>
      <c r="AC32" s="547"/>
      <c r="AD32" s="547"/>
      <c r="AE32" s="549"/>
      <c r="AF32" s="549">
        <f t="shared" si="3"/>
        <v>0</v>
      </c>
      <c r="AG32" s="549">
        <f t="shared" si="3"/>
        <v>0</v>
      </c>
      <c r="AH32" s="549">
        <f t="shared" si="3"/>
        <v>0</v>
      </c>
      <c r="AI32" s="549">
        <f t="shared" si="3"/>
        <v>0</v>
      </c>
      <c r="AJ32" s="549">
        <f t="shared" si="3"/>
        <v>0</v>
      </c>
      <c r="AK32" s="549">
        <f t="shared" si="3"/>
        <v>0</v>
      </c>
      <c r="AL32" s="549">
        <f t="shared" si="3"/>
        <v>0</v>
      </c>
      <c r="AM32" s="549">
        <f t="shared" si="3"/>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350" t="str">
        <f t="shared" ref="E36:AM36" si="4">E7</f>
        <v>Units of Service</v>
      </c>
      <c r="F36" s="400" t="str">
        <f t="shared" si="4"/>
        <v>OAA Title III B</v>
      </c>
      <c r="G36" s="404" t="str">
        <f t="shared" si="4"/>
        <v>OAA Title III C1</v>
      </c>
      <c r="H36" s="400" t="str">
        <f t="shared" si="4"/>
        <v>OAA Title III C2</v>
      </c>
      <c r="I36" s="400" t="str">
        <f t="shared" si="4"/>
        <v>OAA Title III E</v>
      </c>
      <c r="J36" s="400" t="str">
        <f t="shared" si="4"/>
        <v>OAA ARPA Title III B</v>
      </c>
      <c r="K36" s="404" t="str">
        <f t="shared" si="4"/>
        <v>OAA ARPA Title III C1</v>
      </c>
      <c r="L36" s="576" t="str">
        <f t="shared" si="4"/>
        <v>OAA APRA Title III C2</v>
      </c>
      <c r="M36" s="350" t="str">
        <f t="shared" si="4"/>
        <v>Tax Levy</v>
      </c>
      <c r="N36" s="350" t="str">
        <f t="shared" si="4"/>
        <v>Basic County Allocation (BCA)</v>
      </c>
      <c r="O36" s="350" t="str">
        <f t="shared" si="4"/>
        <v>85.21 FUNDS</v>
      </c>
      <c r="P36" s="350" t="str">
        <f t="shared" si="4"/>
        <v>AFCSP</v>
      </c>
      <c r="Q36" s="350" t="str">
        <f t="shared" si="4"/>
        <v>Non Federal Match - Cash</v>
      </c>
      <c r="R36" s="350" t="str">
        <f t="shared" si="4"/>
        <v>Non Federal Match - In-kind</v>
      </c>
      <c r="S36" s="350" t="str">
        <f t="shared" si="4"/>
        <v>Other (local, State, Fed)</v>
      </c>
      <c r="T36" s="350" t="str">
        <f t="shared" si="4"/>
        <v>Program Income</v>
      </c>
      <c r="U36" s="350" t="str">
        <f t="shared" si="4"/>
        <v>Total Expenditures</v>
      </c>
      <c r="V36" s="350" t="str">
        <f t="shared" si="4"/>
        <v>Individuals Served</v>
      </c>
      <c r="W36" s="350" t="str">
        <f t="shared" si="4"/>
        <v>Units of Service</v>
      </c>
      <c r="X36" s="400" t="str">
        <f t="shared" si="4"/>
        <v>OAA Title III B</v>
      </c>
      <c r="Y36" s="404" t="str">
        <f t="shared" si="4"/>
        <v>OAA Title III C1</v>
      </c>
      <c r="Z36" s="405" t="str">
        <f t="shared" si="4"/>
        <v>OAA Title III C2</v>
      </c>
      <c r="AA36" s="400" t="str">
        <f t="shared" si="4"/>
        <v>OAA Title III E</v>
      </c>
      <c r="AB36" s="400" t="str">
        <f t="shared" si="4"/>
        <v>OAA ARPA Title III B</v>
      </c>
      <c r="AC36" s="404" t="str">
        <f t="shared" si="4"/>
        <v>OAA ARPA Title III C1</v>
      </c>
      <c r="AD36" s="405" t="str">
        <f t="shared" si="4"/>
        <v>OAA APRA Title III C2</v>
      </c>
      <c r="AE36" s="350" t="str">
        <f t="shared" si="4"/>
        <v>Tax Levy</v>
      </c>
      <c r="AF36" s="350" t="str">
        <f t="shared" si="4"/>
        <v>Basic County Allocation (BCA)</v>
      </c>
      <c r="AG36" s="350" t="str">
        <f t="shared" si="4"/>
        <v>85.21 Funds</v>
      </c>
      <c r="AH36" s="350" t="str">
        <f t="shared" si="4"/>
        <v>AFCSP</v>
      </c>
      <c r="AI36" s="350" t="str">
        <f t="shared" si="4"/>
        <v>Non Federal Match - Cash</v>
      </c>
      <c r="AJ36" s="350" t="str">
        <f t="shared" si="4"/>
        <v>Non Federal Match - In-kind</v>
      </c>
      <c r="AK36" s="350" t="str">
        <f t="shared" si="4"/>
        <v>Other (local, State, Fed)</v>
      </c>
      <c r="AL36" s="350" t="str">
        <f t="shared" si="4"/>
        <v>Program Income</v>
      </c>
      <c r="AM36" s="350" t="str">
        <f t="shared" si="4"/>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389" t="s">
        <v>371</v>
      </c>
      <c r="C38" s="390" t="s">
        <v>372</v>
      </c>
      <c r="D38" s="536"/>
      <c r="E38" s="537"/>
      <c r="F38" s="538"/>
      <c r="G38" s="539"/>
      <c r="H38" s="538"/>
      <c r="I38" s="538"/>
      <c r="J38" s="538"/>
      <c r="K38" s="540"/>
      <c r="L38" s="538"/>
      <c r="M38" s="539"/>
      <c r="N38" s="539"/>
      <c r="O38" s="539"/>
      <c r="P38" s="539"/>
      <c r="Q38" s="539"/>
      <c r="R38" s="539"/>
      <c r="S38" s="539"/>
      <c r="T38" s="539"/>
      <c r="U38" s="541">
        <f>SUM(F38:T38)</f>
        <v>0</v>
      </c>
      <c r="V38" s="542">
        <f>+D38+Jul!V38</f>
        <v>0</v>
      </c>
      <c r="W38" s="542">
        <f>+E38+Jul!W38</f>
        <v>0</v>
      </c>
      <c r="X38" s="538"/>
      <c r="Y38" s="544">
        <f>+G38+Jul!Y38</f>
        <v>0</v>
      </c>
      <c r="Z38" s="544">
        <f>+H38+Jul!Z38</f>
        <v>0</v>
      </c>
      <c r="AA38" s="538"/>
      <c r="AB38" s="538"/>
      <c r="AC38" s="538">
        <f>+K38+Jul!AC38</f>
        <v>0</v>
      </c>
      <c r="AD38" s="538">
        <f>+L38+Jul!AD38</f>
        <v>0</v>
      </c>
      <c r="AE38" s="544"/>
      <c r="AF38" s="544">
        <f>+N38+Jul!AF38</f>
        <v>0</v>
      </c>
      <c r="AG38" s="544">
        <f>+O38+Jul!AG38</f>
        <v>0</v>
      </c>
      <c r="AH38" s="544">
        <f>+P38+Jul!AH38</f>
        <v>0</v>
      </c>
      <c r="AI38" s="544">
        <f>+Q38+Jul!AI38</f>
        <v>0</v>
      </c>
      <c r="AJ38" s="544">
        <f>+R38+Jul!AJ38</f>
        <v>0</v>
      </c>
      <c r="AK38" s="544">
        <f>+S38+Jul!AK38</f>
        <v>0</v>
      </c>
      <c r="AL38" s="544">
        <f>+T38+Jul!AL38</f>
        <v>0</v>
      </c>
      <c r="AM38" s="545">
        <f>SUM(X38:AL38)</f>
        <v>0</v>
      </c>
    </row>
    <row r="39" spans="1:39">
      <c r="A39" s="348" t="s">
        <v>374</v>
      </c>
      <c r="B39" s="387" t="s">
        <v>375</v>
      </c>
      <c r="C39" s="388" t="s">
        <v>372</v>
      </c>
      <c r="D39" s="536"/>
      <c r="E39" s="537"/>
      <c r="F39" s="538"/>
      <c r="G39" s="539"/>
      <c r="H39" s="538"/>
      <c r="I39" s="538"/>
      <c r="J39" s="538"/>
      <c r="K39" s="540"/>
      <c r="L39" s="538"/>
      <c r="M39" s="540"/>
      <c r="N39" s="540"/>
      <c r="O39" s="539"/>
      <c r="P39" s="539"/>
      <c r="Q39" s="539"/>
      <c r="R39" s="539"/>
      <c r="S39" s="539"/>
      <c r="T39" s="539"/>
      <c r="U39" s="541">
        <f>SUM(F39:T39)</f>
        <v>0</v>
      </c>
      <c r="V39" s="542">
        <f>+D39+Jul!V39</f>
        <v>0</v>
      </c>
      <c r="W39" s="542">
        <f>+E39+Jul!W39</f>
        <v>0</v>
      </c>
      <c r="X39" s="538"/>
      <c r="Y39" s="544">
        <f>+G39+Jul!Y39</f>
        <v>0</v>
      </c>
      <c r="Z39" s="544">
        <f>+H39+Jul!Z39</f>
        <v>0</v>
      </c>
      <c r="AA39" s="538"/>
      <c r="AB39" s="538"/>
      <c r="AC39" s="538">
        <f>+K39+Jul!AC39</f>
        <v>0</v>
      </c>
      <c r="AD39" s="538">
        <f>+L39+Jul!AD39</f>
        <v>0</v>
      </c>
      <c r="AE39" s="544"/>
      <c r="AF39" s="544">
        <f>+N39+Jul!AF39</f>
        <v>0</v>
      </c>
      <c r="AG39" s="544">
        <f>+O39+Jul!AG39</f>
        <v>0</v>
      </c>
      <c r="AH39" s="544">
        <f>+P39+Jul!AH39</f>
        <v>0</v>
      </c>
      <c r="AI39" s="544">
        <f>+Q39+Jul!AI39</f>
        <v>0</v>
      </c>
      <c r="AJ39" s="544">
        <f>+R39+Jul!AJ39</f>
        <v>0</v>
      </c>
      <c r="AK39" s="544">
        <f>+S39+Jul!AK39</f>
        <v>0</v>
      </c>
      <c r="AL39" s="544">
        <f>+T39+Jul!AL39</f>
        <v>0</v>
      </c>
      <c r="AM39" s="545">
        <f>SUM(X39:AL39)</f>
        <v>0</v>
      </c>
    </row>
    <row r="40" spans="1:39" s="348" customFormat="1" thickBot="1">
      <c r="A40" s="348" t="s">
        <v>380</v>
      </c>
      <c r="B40" s="391" t="s">
        <v>381</v>
      </c>
      <c r="C40" s="392" t="s">
        <v>382</v>
      </c>
      <c r="D40" s="536"/>
      <c r="E40" s="537"/>
      <c r="F40" s="538"/>
      <c r="G40" s="539"/>
      <c r="H40" s="538"/>
      <c r="I40" s="538"/>
      <c r="J40" s="538"/>
      <c r="K40" s="540"/>
      <c r="L40" s="538"/>
      <c r="M40" s="540"/>
      <c r="N40" s="540"/>
      <c r="O40" s="539"/>
      <c r="P40" s="539"/>
      <c r="Q40" s="539"/>
      <c r="R40" s="539"/>
      <c r="S40" s="539"/>
      <c r="T40" s="539"/>
      <c r="U40" s="541">
        <f>SUM(F40:T40)</f>
        <v>0</v>
      </c>
      <c r="V40" s="542">
        <f>+D40+Jul!V40</f>
        <v>0</v>
      </c>
      <c r="W40" s="542">
        <f>+E40+Jul!W40</f>
        <v>0</v>
      </c>
      <c r="X40" s="538"/>
      <c r="Y40" s="544">
        <f>+G40+Jul!Y40</f>
        <v>0</v>
      </c>
      <c r="Z40" s="544">
        <f>+H40+Jul!Z40</f>
        <v>0</v>
      </c>
      <c r="AA40" s="538"/>
      <c r="AB40" s="538"/>
      <c r="AC40" s="538">
        <f>+K40+Jul!AC40</f>
        <v>0</v>
      </c>
      <c r="AD40" s="538">
        <f>+L40+Jul!AD40</f>
        <v>0</v>
      </c>
      <c r="AE40" s="544"/>
      <c r="AF40" s="544">
        <f>+N40+Jul!AF40</f>
        <v>0</v>
      </c>
      <c r="AG40" s="544">
        <f>+O40+Jul!AG40</f>
        <v>0</v>
      </c>
      <c r="AH40" s="544">
        <f>+P40+Jul!AH40</f>
        <v>0</v>
      </c>
      <c r="AI40" s="544">
        <f>+Q40+Jul!AI40</f>
        <v>0</v>
      </c>
      <c r="AJ40" s="544">
        <f>+R40+Jul!AJ40</f>
        <v>0</v>
      </c>
      <c r="AK40" s="544">
        <f>+S40+Jul!AK40</f>
        <v>0</v>
      </c>
      <c r="AL40" s="544">
        <f>+T40+Jul!AL40</f>
        <v>0</v>
      </c>
      <c r="AM40" s="545">
        <f>SUM(X40:AL40)</f>
        <v>0</v>
      </c>
    </row>
    <row r="41" spans="1:39" ht="15" thickBot="1">
      <c r="A41" s="348"/>
      <c r="B41" s="376" t="s">
        <v>406</v>
      </c>
      <c r="C41" s="376"/>
      <c r="D41" s="546">
        <f>SUM(D38:D40)</f>
        <v>0</v>
      </c>
      <c r="E41" s="546">
        <f t="shared" ref="E41:AM41" si="5">SUM(E38:E40)</f>
        <v>0</v>
      </c>
      <c r="F41" s="547"/>
      <c r="G41" s="548">
        <f t="shared" si="5"/>
        <v>0</v>
      </c>
      <c r="H41" s="547">
        <f t="shared" si="5"/>
        <v>0</v>
      </c>
      <c r="I41" s="547"/>
      <c r="J41" s="547"/>
      <c r="K41" s="549">
        <f t="shared" si="5"/>
        <v>0</v>
      </c>
      <c r="L41" s="547">
        <f t="shared" si="5"/>
        <v>0</v>
      </c>
      <c r="M41" s="549">
        <f t="shared" si="5"/>
        <v>0</v>
      </c>
      <c r="N41" s="549">
        <f t="shared" si="5"/>
        <v>0</v>
      </c>
      <c r="O41" s="549">
        <f t="shared" si="5"/>
        <v>0</v>
      </c>
      <c r="P41" s="549">
        <f t="shared" si="5"/>
        <v>0</v>
      </c>
      <c r="Q41" s="549">
        <f t="shared" si="5"/>
        <v>0</v>
      </c>
      <c r="R41" s="549">
        <f t="shared" si="5"/>
        <v>0</v>
      </c>
      <c r="S41" s="549">
        <f t="shared" si="5"/>
        <v>0</v>
      </c>
      <c r="T41" s="549">
        <f t="shared" si="5"/>
        <v>0</v>
      </c>
      <c r="U41" s="550">
        <f t="shared" si="5"/>
        <v>0</v>
      </c>
      <c r="V41" s="546">
        <f t="shared" si="5"/>
        <v>0</v>
      </c>
      <c r="W41" s="546">
        <f t="shared" si="5"/>
        <v>0</v>
      </c>
      <c r="X41" s="547"/>
      <c r="Y41" s="549">
        <f t="shared" si="5"/>
        <v>0</v>
      </c>
      <c r="Z41" s="549">
        <f t="shared" si="5"/>
        <v>0</v>
      </c>
      <c r="AA41" s="547"/>
      <c r="AB41" s="547"/>
      <c r="AC41" s="547">
        <f t="shared" si="5"/>
        <v>0</v>
      </c>
      <c r="AD41" s="547">
        <f t="shared" si="5"/>
        <v>0</v>
      </c>
      <c r="AE41" s="549"/>
      <c r="AF41" s="549">
        <f t="shared" si="5"/>
        <v>0</v>
      </c>
      <c r="AG41" s="549">
        <f t="shared" si="5"/>
        <v>0</v>
      </c>
      <c r="AH41" s="549">
        <f t="shared" si="5"/>
        <v>0</v>
      </c>
      <c r="AI41" s="549">
        <f t="shared" si="5"/>
        <v>0</v>
      </c>
      <c r="AJ41" s="549">
        <f t="shared" si="5"/>
        <v>0</v>
      </c>
      <c r="AK41" s="549">
        <f t="shared" si="5"/>
        <v>0</v>
      </c>
      <c r="AL41" s="549">
        <f t="shared" si="5"/>
        <v>0</v>
      </c>
      <c r="AM41" s="549">
        <f t="shared" si="5"/>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350" t="str">
        <f t="shared" ref="E45:AM45" si="6">E7</f>
        <v>Units of Service</v>
      </c>
      <c r="F45" s="402" t="str">
        <f t="shared" si="6"/>
        <v>OAA Title III B</v>
      </c>
      <c r="G45" s="402" t="str">
        <f t="shared" si="6"/>
        <v>OAA Title III C1</v>
      </c>
      <c r="H45" s="402" t="str">
        <f t="shared" si="6"/>
        <v>OAA Title III C2</v>
      </c>
      <c r="I45" s="349" t="str">
        <f t="shared" si="6"/>
        <v>OAA Title III E</v>
      </c>
      <c r="J45" s="402" t="str">
        <f t="shared" si="6"/>
        <v>OAA ARPA Title III B</v>
      </c>
      <c r="K45" s="402" t="str">
        <f t="shared" si="6"/>
        <v>OAA ARPA Title III C1</v>
      </c>
      <c r="L45" s="577" t="str">
        <f t="shared" si="6"/>
        <v>OAA APRA Title III C2</v>
      </c>
      <c r="M45" s="349" t="str">
        <f t="shared" si="6"/>
        <v>Tax Levy</v>
      </c>
      <c r="N45" s="349" t="str">
        <f t="shared" si="6"/>
        <v>Basic County Allocation (BCA)</v>
      </c>
      <c r="O45" s="447" t="str">
        <f t="shared" si="6"/>
        <v>85.21 FUNDS</v>
      </c>
      <c r="P45" s="349" t="str">
        <f t="shared" si="6"/>
        <v>AFCSP</v>
      </c>
      <c r="Q45" s="349" t="str">
        <f t="shared" si="6"/>
        <v>Non Federal Match - Cash</v>
      </c>
      <c r="R45" s="349" t="str">
        <f t="shared" si="6"/>
        <v>Non Federal Match - In-kind</v>
      </c>
      <c r="S45" s="349" t="str">
        <f t="shared" si="6"/>
        <v>Other (local, State, Fed)</v>
      </c>
      <c r="T45" s="349" t="str">
        <f t="shared" si="6"/>
        <v>Program Income</v>
      </c>
      <c r="U45" s="349" t="str">
        <f t="shared" si="6"/>
        <v>Total Expenditures</v>
      </c>
      <c r="V45" s="349" t="str">
        <f t="shared" si="6"/>
        <v>Individuals Served</v>
      </c>
      <c r="W45" s="349" t="str">
        <f t="shared" si="6"/>
        <v>Units of Service</v>
      </c>
      <c r="X45" s="402" t="str">
        <f t="shared" si="6"/>
        <v>OAA Title III B</v>
      </c>
      <c r="Y45" s="402" t="str">
        <f t="shared" si="6"/>
        <v>OAA Title III C1</v>
      </c>
      <c r="Z45" s="402" t="str">
        <f t="shared" si="6"/>
        <v>OAA Title III C2</v>
      </c>
      <c r="AA45" s="349" t="str">
        <f t="shared" si="6"/>
        <v>OAA Title III E</v>
      </c>
      <c r="AB45" s="402" t="str">
        <f t="shared" si="6"/>
        <v>OAA ARPA Title III B</v>
      </c>
      <c r="AC45" s="402" t="str">
        <f t="shared" si="6"/>
        <v>OAA ARPA Title III C1</v>
      </c>
      <c r="AD45" s="402" t="str">
        <f t="shared" si="6"/>
        <v>OAA APRA Title III C2</v>
      </c>
      <c r="AE45" s="349" t="str">
        <f t="shared" si="6"/>
        <v>Tax Levy</v>
      </c>
      <c r="AF45" s="349" t="str">
        <f t="shared" si="6"/>
        <v>Basic County Allocation (BCA)</v>
      </c>
      <c r="AG45" s="349" t="str">
        <f t="shared" si="6"/>
        <v>85.21 Funds</v>
      </c>
      <c r="AH45" s="349" t="str">
        <f t="shared" si="6"/>
        <v>AFCSP</v>
      </c>
      <c r="AI45" s="349" t="str">
        <f t="shared" si="6"/>
        <v>Non Federal Match - Cash</v>
      </c>
      <c r="AJ45" s="349" t="str">
        <f t="shared" si="6"/>
        <v>Non Federal Match - In-kind</v>
      </c>
      <c r="AK45" s="349" t="str">
        <f t="shared" si="6"/>
        <v>Other (local, State, Fed)</v>
      </c>
      <c r="AL45" s="349" t="str">
        <f t="shared" si="6"/>
        <v>Program Income</v>
      </c>
      <c r="AM45" s="356" t="str">
        <f t="shared" si="6"/>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+D47+Jul!V47</f>
        <v>0</v>
      </c>
      <c r="W47" s="542">
        <f>+E47+Jul!W47</f>
        <v>0</v>
      </c>
      <c r="X47" s="538">
        <f t="shared" ref="X47:Z47" si="7">+F47</f>
        <v>0</v>
      </c>
      <c r="Y47" s="538">
        <f t="shared" si="7"/>
        <v>0</v>
      </c>
      <c r="Z47" s="538">
        <f t="shared" si="7"/>
        <v>0</v>
      </c>
      <c r="AA47" s="544">
        <f>+I47+Jul!AA47</f>
        <v>0</v>
      </c>
      <c r="AB47" s="538"/>
      <c r="AC47" s="538"/>
      <c r="AD47" s="538"/>
      <c r="AE47" s="544">
        <f>+M47+Jul!AE47</f>
        <v>0</v>
      </c>
      <c r="AF47" s="544">
        <f>+N47+Jul!AF47</f>
        <v>0</v>
      </c>
      <c r="AG47" s="544">
        <f>+O47+Jul!AG47</f>
        <v>0</v>
      </c>
      <c r="AH47" s="544">
        <f>+P47+Jul!AH47</f>
        <v>0</v>
      </c>
      <c r="AI47" s="544">
        <f>+Q47+Jul!AI47</f>
        <v>0</v>
      </c>
      <c r="AJ47" s="544">
        <f>+R47+Jul!AJ47</f>
        <v>0</v>
      </c>
      <c r="AK47" s="544">
        <f>+S47+Jul!AK47</f>
        <v>0</v>
      </c>
      <c r="AL47" s="544">
        <f>+T47+Jul!AL47</f>
        <v>0</v>
      </c>
      <c r="AM47" s="545">
        <f>SUM(X47:AL47)</f>
        <v>0</v>
      </c>
    </row>
    <row r="48" spans="1:39" ht="15" thickBot="1">
      <c r="A48" s="348"/>
      <c r="B48" s="376" t="s">
        <v>406</v>
      </c>
      <c r="C48" s="376"/>
      <c r="D48" s="546">
        <f t="shared" ref="D48:AM48" si="8">SUM(D47:D47)</f>
        <v>0</v>
      </c>
      <c r="E48" s="546">
        <f t="shared" si="8"/>
        <v>0</v>
      </c>
      <c r="F48" s="547"/>
      <c r="G48" s="547"/>
      <c r="H48" s="547"/>
      <c r="I48" s="549">
        <f t="shared" si="8"/>
        <v>0</v>
      </c>
      <c r="J48" s="547"/>
      <c r="K48" s="547"/>
      <c r="L48" s="547"/>
      <c r="M48" s="549">
        <f t="shared" si="8"/>
        <v>0</v>
      </c>
      <c r="N48" s="549">
        <f t="shared" si="8"/>
        <v>0</v>
      </c>
      <c r="O48" s="549">
        <f t="shared" si="8"/>
        <v>0</v>
      </c>
      <c r="P48" s="549">
        <f t="shared" si="8"/>
        <v>0</v>
      </c>
      <c r="Q48" s="549">
        <f t="shared" si="8"/>
        <v>0</v>
      </c>
      <c r="R48" s="549">
        <f t="shared" si="8"/>
        <v>0</v>
      </c>
      <c r="S48" s="549">
        <f t="shared" si="8"/>
        <v>0</v>
      </c>
      <c r="T48" s="549">
        <f t="shared" si="8"/>
        <v>0</v>
      </c>
      <c r="U48" s="550">
        <f t="shared" si="8"/>
        <v>0</v>
      </c>
      <c r="V48" s="546">
        <f t="shared" si="8"/>
        <v>0</v>
      </c>
      <c r="W48" s="546">
        <f t="shared" si="8"/>
        <v>0</v>
      </c>
      <c r="X48" s="547">
        <f t="shared" si="8"/>
        <v>0</v>
      </c>
      <c r="Y48" s="547">
        <f t="shared" si="8"/>
        <v>0</v>
      </c>
      <c r="Z48" s="547">
        <f t="shared" si="8"/>
        <v>0</v>
      </c>
      <c r="AA48" s="549">
        <f t="shared" si="8"/>
        <v>0</v>
      </c>
      <c r="AB48" s="547"/>
      <c r="AC48" s="547"/>
      <c r="AD48" s="547"/>
      <c r="AE48" s="549">
        <f t="shared" si="8"/>
        <v>0</v>
      </c>
      <c r="AF48" s="549">
        <f t="shared" si="8"/>
        <v>0</v>
      </c>
      <c r="AG48" s="549">
        <f t="shared" si="8"/>
        <v>0</v>
      </c>
      <c r="AH48" s="549">
        <f t="shared" si="8"/>
        <v>0</v>
      </c>
      <c r="AI48" s="549">
        <f t="shared" si="8"/>
        <v>0</v>
      </c>
      <c r="AJ48" s="549">
        <f t="shared" si="8"/>
        <v>0</v>
      </c>
      <c r="AK48" s="549">
        <f t="shared" si="8"/>
        <v>0</v>
      </c>
      <c r="AL48" s="549">
        <f t="shared" si="8"/>
        <v>0</v>
      </c>
      <c r="AM48" s="549">
        <f t="shared" si="8"/>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348" customFormat="1" ht="39" customHeight="1" thickBot="1">
      <c r="D52" s="349" t="str">
        <f>Month!D26</f>
        <v>Individuals Served</v>
      </c>
      <c r="E52" s="350" t="str">
        <f>Month!E26</f>
        <v>Units of Service</v>
      </c>
      <c r="F52" s="351" t="str">
        <f>Month!F26</f>
        <v>OAA Title III B</v>
      </c>
      <c r="G52" s="449" t="str">
        <f>Month!G26</f>
        <v>OAA Title III C1</v>
      </c>
      <c r="H52" s="449" t="str">
        <f>Month!H26</f>
        <v>OAA Title III C2</v>
      </c>
      <c r="I52" s="449" t="str">
        <f>Month!I26</f>
        <v>OAA Title III E</v>
      </c>
      <c r="J52" s="351" t="str">
        <f>Month!J26</f>
        <v>OAA ARPA Title III B</v>
      </c>
      <c r="K52" s="449" t="str">
        <f>Month!K26</f>
        <v>OAA ARPA Title III C1</v>
      </c>
      <c r="L52" s="449"/>
      <c r="M52" s="450" t="str">
        <f>Month!L26</f>
        <v>EBS County</v>
      </c>
      <c r="N52" s="450" t="str">
        <f>Month!M26</f>
        <v>EBS state</v>
      </c>
      <c r="O52" s="450" t="str">
        <f>Month!N26</f>
        <v>OCI</v>
      </c>
      <c r="P52" s="450" t="str">
        <f>Month!O26</f>
        <v>SHIP</v>
      </c>
      <c r="Q52" s="450" t="str">
        <f>Month!P26</f>
        <v>MIPPA</v>
      </c>
      <c r="R52" s="349" t="str">
        <f>Month!Q26</f>
        <v>Non Federal Match - Cash</v>
      </c>
      <c r="S52" s="349" t="str">
        <f>Month!R26</f>
        <v>Non Federal Match - In-kind</v>
      </c>
      <c r="T52" s="349" t="str">
        <f>Month!S26</f>
        <v>Other (local, State, Fed)</v>
      </c>
      <c r="U52" s="349" t="str">
        <f>Month!T26</f>
        <v>Program Income</v>
      </c>
      <c r="V52" s="349" t="str">
        <f>Month!U26</f>
        <v>Total Expenditures</v>
      </c>
      <c r="W52" s="349" t="str">
        <f>Month!V26</f>
        <v>Individuals Served</v>
      </c>
      <c r="X52" s="349" t="str">
        <f>Month!W26</f>
        <v>Units of Service</v>
      </c>
      <c r="Y52" s="351" t="str">
        <f>Month!X26</f>
        <v>OAA Title III B</v>
      </c>
      <c r="Z52" s="402" t="str">
        <f>Month!Y26</f>
        <v>OAA Title III C1</v>
      </c>
      <c r="AA52" s="402" t="str">
        <f>Month!Z26</f>
        <v>OAA Title III C2</v>
      </c>
      <c r="AB52" s="449" t="str">
        <f>Month!AA26</f>
        <v>OAA Title III E</v>
      </c>
      <c r="AC52" s="402" t="str">
        <f>Month!AB26</f>
        <v>OAA ARPA Title III B</v>
      </c>
      <c r="AD52" s="402" t="str">
        <f>Month!AC26</f>
        <v>OAA ARPA Title III C1</v>
      </c>
      <c r="AE52" s="450" t="str">
        <f>Month!AD26</f>
        <v>EBS County</v>
      </c>
      <c r="AF52" s="450" t="str">
        <f>Month!AE26</f>
        <v>EBS state</v>
      </c>
      <c r="AG52" s="450" t="str">
        <f>Month!AF26</f>
        <v>OCI</v>
      </c>
      <c r="AH52" s="450" t="str">
        <f>Month!AG26</f>
        <v>SHIP</v>
      </c>
      <c r="AI52" s="450" t="str">
        <f>Month!AH26</f>
        <v>MIPPA</v>
      </c>
      <c r="AJ52" s="349" t="str">
        <f>Month!AI26</f>
        <v>Non Federal Match - Cash</v>
      </c>
      <c r="AK52" s="349" t="str">
        <f>Month!AJ26</f>
        <v>Non Federal Match - In-kind</v>
      </c>
      <c r="AL52" s="349" t="str">
        <f>Month!AK26</f>
        <v>Other (local, State, Fed)</v>
      </c>
      <c r="AM52" s="349" t="str">
        <f>Month!AL26</f>
        <v>Program Income</v>
      </c>
      <c r="AN52" s="356"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c r="S54" s="539"/>
      <c r="T54" s="539"/>
      <c r="U54" s="539"/>
      <c r="V54" s="541">
        <f>SUM(F54:U54)</f>
        <v>0</v>
      </c>
      <c r="W54" s="542">
        <f>+D54+Jul!W54</f>
        <v>0</v>
      </c>
      <c r="X54" s="542">
        <f>+E54+Jul!X54</f>
        <v>0</v>
      </c>
      <c r="Y54" s="542">
        <f>+F54+Jul!Y54</f>
        <v>0</v>
      </c>
      <c r="Z54" s="538"/>
      <c r="AA54" s="538"/>
      <c r="AB54" s="551"/>
      <c r="AC54" s="538">
        <f>+J54+Jul!AC54</f>
        <v>0</v>
      </c>
      <c r="AD54" s="538"/>
      <c r="AE54" s="542">
        <f>+M54+Jul!AE54</f>
        <v>0</v>
      </c>
      <c r="AF54" s="542">
        <f>+N54+Jul!AF54</f>
        <v>0</v>
      </c>
      <c r="AG54" s="542">
        <f>+O54+Jul!AG54</f>
        <v>0</v>
      </c>
      <c r="AH54" s="542">
        <f>+P54+Jul!AH54</f>
        <v>0</v>
      </c>
      <c r="AI54" s="542">
        <f>+Q54+Jul!AI54</f>
        <v>0</v>
      </c>
      <c r="AJ54" s="542">
        <f>+R54+Jul!AJ54</f>
        <v>0</v>
      </c>
      <c r="AK54" s="542">
        <f>+S54+Jul!AK54</f>
        <v>0</v>
      </c>
      <c r="AL54" s="542">
        <f>+T54+Jul!AL54</f>
        <v>0</v>
      </c>
      <c r="AM54" s="542">
        <f>+U54+Jul!AM54</f>
        <v>0</v>
      </c>
      <c r="AN54" s="545">
        <f>SUM(Y54:AM54)</f>
        <v>0</v>
      </c>
    </row>
    <row r="55" spans="1:40" ht="15" thickBot="1">
      <c r="A55" s="348"/>
      <c r="B55" s="376" t="s">
        <v>406</v>
      </c>
      <c r="C55" s="376"/>
      <c r="D55" s="546">
        <f t="shared" ref="D55:F55" si="9">SUM(D54:D54)</f>
        <v>0</v>
      </c>
      <c r="E55" s="546">
        <f t="shared" si="9"/>
        <v>0</v>
      </c>
      <c r="F55" s="549">
        <f t="shared" si="9"/>
        <v>0</v>
      </c>
      <c r="G55" s="552"/>
      <c r="H55" s="552"/>
      <c r="I55" s="552">
        <f t="shared" ref="I55" si="10">SUM(I54:I54)</f>
        <v>0</v>
      </c>
      <c r="J55" s="549">
        <f>SUM(J54:J54)</f>
        <v>0</v>
      </c>
      <c r="K55" s="552"/>
      <c r="L55" s="552"/>
      <c r="M55" s="549">
        <f t="shared" ref="M55:W55" si="11">SUM(M54:M54)</f>
        <v>0</v>
      </c>
      <c r="N55" s="549">
        <f t="shared" si="11"/>
        <v>0</v>
      </c>
      <c r="O55" s="549">
        <f t="shared" si="11"/>
        <v>0</v>
      </c>
      <c r="P55" s="549">
        <f t="shared" si="11"/>
        <v>0</v>
      </c>
      <c r="Q55" s="549">
        <f t="shared" si="11"/>
        <v>0</v>
      </c>
      <c r="R55" s="549">
        <f t="shared" si="11"/>
        <v>0</v>
      </c>
      <c r="S55" s="549">
        <f t="shared" si="11"/>
        <v>0</v>
      </c>
      <c r="T55" s="549">
        <f t="shared" si="11"/>
        <v>0</v>
      </c>
      <c r="U55" s="549">
        <f t="shared" si="11"/>
        <v>0</v>
      </c>
      <c r="V55" s="550">
        <f t="shared" si="11"/>
        <v>0</v>
      </c>
      <c r="W55" s="546">
        <f t="shared" si="11"/>
        <v>0</v>
      </c>
      <c r="X55" s="546">
        <f t="shared" ref="X55:Y55" si="12">SUM(X54:X54)</f>
        <v>0</v>
      </c>
      <c r="Y55" s="546">
        <f t="shared" si="12"/>
        <v>0</v>
      </c>
      <c r="Z55" s="547"/>
      <c r="AA55" s="547"/>
      <c r="AB55" s="552"/>
      <c r="AC55" s="547">
        <f t="shared" ref="AC55:AM55" si="13">SUM(AC54:AC54)</f>
        <v>0</v>
      </c>
      <c r="AD55" s="547"/>
      <c r="AE55" s="546">
        <f t="shared" si="13"/>
        <v>0</v>
      </c>
      <c r="AF55" s="546">
        <f t="shared" si="13"/>
        <v>0</v>
      </c>
      <c r="AG55" s="546">
        <f t="shared" si="13"/>
        <v>0</v>
      </c>
      <c r="AH55" s="546">
        <f t="shared" si="13"/>
        <v>0</v>
      </c>
      <c r="AI55" s="546">
        <f t="shared" si="13"/>
        <v>0</v>
      </c>
      <c r="AJ55" s="546">
        <f t="shared" si="13"/>
        <v>0</v>
      </c>
      <c r="AK55" s="546">
        <f t="shared" si="13"/>
        <v>0</v>
      </c>
      <c r="AL55" s="546">
        <f t="shared" si="13"/>
        <v>0</v>
      </c>
      <c r="AM55" s="546">
        <f t="shared" si="13"/>
        <v>0</v>
      </c>
      <c r="AN55" s="549">
        <f t="shared" ref="AN55" si="14">SUM(AN54:AN54)</f>
        <v>0</v>
      </c>
    </row>
  </sheetData>
  <sheetProtection algorithmName="SHA-512" hashValue="OISq8hbkQUf6EAkafzzXYczrxohQ+YOuW4XRcHVm/3mXhzWO+w8hftKfLRtyNhelUouMTctbtHC+jsmMJI+rog==" saltValue="5qpdP7GR28h6lCOk3to01A==" spinCount="100000" sheet="1" formatColumns="0"/>
  <mergeCells count="2">
    <mergeCell ref="A1:U1"/>
    <mergeCell ref="A2:U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errorTitle="Whole Numbers" error="You must use whole numbers, do not enter cents." xr:uid="{2274EA80-DE28-4996-8D68-CCD2C61C463C}">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99CBE-FDD0-463B-A096-26C919F3B638}">
  <sheetPr>
    <tabColor rgb="FF92D050"/>
  </sheetPr>
  <dimension ref="A1:AN55"/>
  <sheetViews>
    <sheetView zoomScale="80" zoomScaleNormal="80" workbookViewId="0">
      <pane xSplit="3" ySplit="7" topLeftCell="D8" activePane="bottomRight" state="frozen"/>
      <selection activeCell="M15" sqref="M15"/>
      <selection pane="topRight" activeCell="M15" sqref="M15"/>
      <selection pane="bottomLeft" activeCell="M15" sqref="M15"/>
      <selection pane="bottomRight" activeCell="M15" sqref="M15"/>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2" width="12.664062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Sep</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348" customFormat="1" ht="42" customHeight="1" thickBot="1">
      <c r="D7" s="349" t="str">
        <f>Month!D21</f>
        <v>Individuals Served</v>
      </c>
      <c r="E7" s="350" t="str">
        <f>Month!E21</f>
        <v>Units of Service</v>
      </c>
      <c r="F7" s="351" t="str">
        <f>Month!F21</f>
        <v>OAA Title III B</v>
      </c>
      <c r="G7" s="397" t="str">
        <f>Month!G21</f>
        <v>OAA Title III C1</v>
      </c>
      <c r="H7" s="397" t="str">
        <f>Month!H21</f>
        <v>OAA Title III C2</v>
      </c>
      <c r="I7" s="397" t="str">
        <f>Month!I21</f>
        <v>OAA Title III E</v>
      </c>
      <c r="J7" s="351" t="str">
        <f>Month!J21</f>
        <v>OAA ARPA Title III B</v>
      </c>
      <c r="K7" s="397" t="str">
        <f>Month!K21</f>
        <v>OAA ARPA Title III C1</v>
      </c>
      <c r="L7" s="575" t="str">
        <f>Month!L21</f>
        <v>OAA APRA Title III C2</v>
      </c>
      <c r="M7" s="354" t="str">
        <f>Month!M21</f>
        <v>Tax Levy</v>
      </c>
      <c r="N7" s="354" t="str">
        <f>Month!N21</f>
        <v>Basic County Allocation (BCA)</v>
      </c>
      <c r="O7" s="354" t="str">
        <f>Month!O21</f>
        <v>85.21 FUNDS</v>
      </c>
      <c r="P7" s="351" t="str">
        <f>Month!P21</f>
        <v>AFCSP</v>
      </c>
      <c r="Q7" s="351" t="str">
        <f>Month!Q21</f>
        <v>Non Federal Match - Cash</v>
      </c>
      <c r="R7" s="351" t="str">
        <f>Month!R21</f>
        <v>Non Federal Match - In-kind</v>
      </c>
      <c r="S7" s="352" t="str">
        <f>Month!S21</f>
        <v>Other (local, State, Fed)</v>
      </c>
      <c r="T7" s="353" t="str">
        <f>Month!T21</f>
        <v>Program Income</v>
      </c>
      <c r="U7" s="354" t="str">
        <f>Month!U21</f>
        <v>Total Expenditures</v>
      </c>
      <c r="V7" s="355" t="str">
        <f>Month!V21</f>
        <v>Individuals Served</v>
      </c>
      <c r="W7" s="329" t="str">
        <f>Month!W21</f>
        <v>Units of Service</v>
      </c>
      <c r="X7" s="351" t="str">
        <f>Month!X21</f>
        <v>OAA Title III B</v>
      </c>
      <c r="Y7" s="397" t="str">
        <f>Month!Y21</f>
        <v>OAA Title III C1</v>
      </c>
      <c r="Z7" s="397" t="str">
        <f>Month!Z21</f>
        <v>OAA Title III C2</v>
      </c>
      <c r="AA7" s="397" t="str">
        <f>Month!AA21</f>
        <v>OAA Title III E</v>
      </c>
      <c r="AB7" s="397" t="str">
        <f>Month!AB21</f>
        <v>OAA ARPA Title III B</v>
      </c>
      <c r="AC7" s="397" t="str">
        <f>Month!AC21</f>
        <v>OAA ARPA Title III C1</v>
      </c>
      <c r="AD7" s="399" t="str">
        <f>Month!AD21</f>
        <v>OAA APRA Title III C2</v>
      </c>
      <c r="AE7" s="351" t="str">
        <f>Month!AE21</f>
        <v>Tax Levy</v>
      </c>
      <c r="AF7" s="351" t="str">
        <f>Month!AF21</f>
        <v>Basic County Allocation (BCA)</v>
      </c>
      <c r="AG7" s="351" t="str">
        <f>Month!AG21</f>
        <v>85.21 Funds</v>
      </c>
      <c r="AH7" s="351" t="str">
        <f>Month!AH21</f>
        <v>AFCSP</v>
      </c>
      <c r="AI7" s="351" t="str">
        <f>Month!AI21</f>
        <v>Non Federal Match - Cash</v>
      </c>
      <c r="AJ7" s="351" t="str">
        <f>Month!AJ21</f>
        <v>Non Federal Match - In-kind</v>
      </c>
      <c r="AK7" s="352" t="str">
        <f>Month!AK21</f>
        <v>Other (local, State, Fed)</v>
      </c>
      <c r="AL7" s="353" t="str">
        <f>Month!AL21</f>
        <v>Program Income</v>
      </c>
      <c r="AM7" s="356"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+D9+Aug!V9</f>
        <v>0</v>
      </c>
      <c r="W9" s="542">
        <f>+E9+Aug!W9</f>
        <v>0</v>
      </c>
      <c r="X9" s="545">
        <f>+F9+Aug!X9</f>
        <v>0</v>
      </c>
      <c r="Y9" s="553"/>
      <c r="Z9" s="553"/>
      <c r="AA9" s="553"/>
      <c r="AB9" s="545">
        <f>+J9+Aug!AB9</f>
        <v>0</v>
      </c>
      <c r="AC9" s="553"/>
      <c r="AD9" s="553"/>
      <c r="AE9" s="545"/>
      <c r="AF9" s="545">
        <f>+N9+Aug!AF9</f>
        <v>0</v>
      </c>
      <c r="AG9" s="545">
        <f>+O9+Aug!AG9</f>
        <v>0</v>
      </c>
      <c r="AH9" s="545">
        <f>+P9+Aug!AH9</f>
        <v>0</v>
      </c>
      <c r="AI9" s="545">
        <f>+Q9+Aug!AI9</f>
        <v>0</v>
      </c>
      <c r="AJ9" s="545">
        <f>+R9+Aug!AJ9</f>
        <v>0</v>
      </c>
      <c r="AK9" s="545">
        <f>+S9+Aug!AK9</f>
        <v>0</v>
      </c>
      <c r="AL9" s="545">
        <f>+T9+Aug!AL9</f>
        <v>0</v>
      </c>
      <c r="AM9" s="545">
        <f t="shared" ref="AM9:AM31" si="1">SUM(X9:AL9)</f>
        <v>0</v>
      </c>
    </row>
    <row r="10" spans="1:39" s="348" customFormat="1" ht="13.8">
      <c r="A10" s="396" t="s">
        <v>373</v>
      </c>
      <c r="B10" s="365" t="s">
        <v>468</v>
      </c>
      <c r="C10" s="366" t="s">
        <v>369</v>
      </c>
      <c r="D10" s="536"/>
      <c r="E10" s="537"/>
      <c r="F10" s="540"/>
      <c r="G10" s="553"/>
      <c r="H10" s="553"/>
      <c r="I10" s="553"/>
      <c r="J10" s="539"/>
      <c r="K10" s="553"/>
      <c r="L10" s="553"/>
      <c r="M10" s="539"/>
      <c r="N10" s="539"/>
      <c r="O10" s="539"/>
      <c r="P10" s="539"/>
      <c r="Q10" s="539"/>
      <c r="R10" s="539"/>
      <c r="S10" s="539"/>
      <c r="T10" s="539"/>
      <c r="U10" s="541">
        <f t="shared" si="0"/>
        <v>0</v>
      </c>
      <c r="V10" s="542">
        <f>+D10+Aug!V10</f>
        <v>0</v>
      </c>
      <c r="W10" s="542">
        <f>+E10+Aug!W10</f>
        <v>0</v>
      </c>
      <c r="X10" s="545">
        <f>+F10+Aug!X10</f>
        <v>0</v>
      </c>
      <c r="Y10" s="538"/>
      <c r="Z10" s="538"/>
      <c r="AA10" s="538"/>
      <c r="AB10" s="545">
        <f>+J10+Aug!AB10</f>
        <v>0</v>
      </c>
      <c r="AC10" s="538"/>
      <c r="AD10" s="538"/>
      <c r="AE10" s="545"/>
      <c r="AF10" s="545">
        <f>+N10+Aug!AF10</f>
        <v>0</v>
      </c>
      <c r="AG10" s="545">
        <f>+O10+Aug!AG10</f>
        <v>0</v>
      </c>
      <c r="AH10" s="545">
        <f>+P10+Aug!AH10</f>
        <v>0</v>
      </c>
      <c r="AI10" s="545">
        <f>+Q10+Aug!AI10</f>
        <v>0</v>
      </c>
      <c r="AJ10" s="545">
        <f>+R10+Aug!AJ10</f>
        <v>0</v>
      </c>
      <c r="AK10" s="545">
        <f>+S10+Aug!AK10</f>
        <v>0</v>
      </c>
      <c r="AL10" s="545">
        <f>+T10+Aug!AL10</f>
        <v>0</v>
      </c>
      <c r="AM10" s="545">
        <f t="shared" si="1"/>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+D11+Aug!V11</f>
        <v>0</v>
      </c>
      <c r="W11" s="542">
        <f>+E11+Aug!W11</f>
        <v>0</v>
      </c>
      <c r="X11" s="545">
        <f>+F11+Aug!X11</f>
        <v>0</v>
      </c>
      <c r="Y11" s="538"/>
      <c r="Z11" s="538"/>
      <c r="AA11" s="538"/>
      <c r="AB11" s="545">
        <f>+J11+Aug!AB11</f>
        <v>0</v>
      </c>
      <c r="AC11" s="538"/>
      <c r="AD11" s="538"/>
      <c r="AE11" s="545"/>
      <c r="AF11" s="545">
        <f>+N11+Aug!AF11</f>
        <v>0</v>
      </c>
      <c r="AG11" s="545">
        <f>+O11+Aug!AG11</f>
        <v>0</v>
      </c>
      <c r="AH11" s="545">
        <f>+P11+Aug!AH11</f>
        <v>0</v>
      </c>
      <c r="AI11" s="545">
        <f>+Q11+Aug!AI11</f>
        <v>0</v>
      </c>
      <c r="AJ11" s="545">
        <f>+R11+Aug!AJ11</f>
        <v>0</v>
      </c>
      <c r="AK11" s="545">
        <f>+S11+Aug!AK11</f>
        <v>0</v>
      </c>
      <c r="AL11" s="545">
        <f>+T11+Aug!AL11</f>
        <v>0</v>
      </c>
      <c r="AM11" s="545">
        <f t="shared" si="1"/>
        <v>0</v>
      </c>
    </row>
    <row r="12" spans="1:39" s="348" customFormat="1" ht="13.8">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+D12+Aug!V12</f>
        <v>0</v>
      </c>
      <c r="W12" s="542">
        <f>+E12+Aug!W12</f>
        <v>0</v>
      </c>
      <c r="X12" s="545">
        <f>+F12+Aug!X12</f>
        <v>0</v>
      </c>
      <c r="Y12" s="538"/>
      <c r="Z12" s="538"/>
      <c r="AA12" s="538"/>
      <c r="AB12" s="545">
        <f>+J12+Aug!AB12</f>
        <v>0</v>
      </c>
      <c r="AC12" s="538"/>
      <c r="AD12" s="538"/>
      <c r="AE12" s="545"/>
      <c r="AF12" s="545">
        <f>+N12+Aug!AF12</f>
        <v>0</v>
      </c>
      <c r="AG12" s="545">
        <f>+O12+Aug!AG12</f>
        <v>0</v>
      </c>
      <c r="AH12" s="545">
        <f>+P12+Aug!AH12</f>
        <v>0</v>
      </c>
      <c r="AI12" s="545">
        <f>+Q12+Aug!AI12</f>
        <v>0</v>
      </c>
      <c r="AJ12" s="545">
        <f>+R12+Aug!AJ12</f>
        <v>0</v>
      </c>
      <c r="AK12" s="545">
        <f>+S12+Aug!AK12</f>
        <v>0</v>
      </c>
      <c r="AL12" s="545">
        <f>+T12+Aug!AL12</f>
        <v>0</v>
      </c>
      <c r="AM12" s="545">
        <f t="shared" si="1"/>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+D13+Aug!V13</f>
        <v>0</v>
      </c>
      <c r="W13" s="561">
        <f>+E13+Aug!W13</f>
        <v>0</v>
      </c>
      <c r="X13" s="559">
        <f>+F13+Aug!X13</f>
        <v>0</v>
      </c>
      <c r="Y13" s="551"/>
      <c r="Z13" s="551"/>
      <c r="AA13" s="551"/>
      <c r="AB13" s="559">
        <f>+J13+Aug!AB13</f>
        <v>0</v>
      </c>
      <c r="AC13" s="551"/>
      <c r="AD13" s="551"/>
      <c r="AE13" s="559"/>
      <c r="AF13" s="559">
        <f>+N13+Aug!AF13</f>
        <v>0</v>
      </c>
      <c r="AG13" s="559">
        <f>+O13+Aug!AG13</f>
        <v>0</v>
      </c>
      <c r="AH13" s="559">
        <f>+P13+Aug!AH13</f>
        <v>0</v>
      </c>
      <c r="AI13" s="559">
        <f>+Q13+Aug!AI13</f>
        <v>0</v>
      </c>
      <c r="AJ13" s="559">
        <f>+R13+Aug!AJ13</f>
        <v>0</v>
      </c>
      <c r="AK13" s="559">
        <f>+S13+Aug!AK13</f>
        <v>0</v>
      </c>
      <c r="AL13" s="559">
        <f>+T13+Aug!AL13</f>
        <v>0</v>
      </c>
      <c r="AM13" s="559">
        <f t="shared" si="1"/>
        <v>0</v>
      </c>
    </row>
    <row r="14" spans="1:39" s="348" customFormat="1" ht="13.8">
      <c r="A14" s="396" t="s">
        <v>383</v>
      </c>
      <c r="B14" s="365"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+D14+Aug!V14</f>
        <v>0</v>
      </c>
      <c r="W14" s="542">
        <f>+E14+Aug!W14</f>
        <v>0</v>
      </c>
      <c r="X14" s="545">
        <f>+F14+Aug!X14</f>
        <v>0</v>
      </c>
      <c r="Y14" s="538"/>
      <c r="Z14" s="538"/>
      <c r="AA14" s="538"/>
      <c r="AB14" s="545">
        <f>+J14+Aug!AB14</f>
        <v>0</v>
      </c>
      <c r="AC14" s="538"/>
      <c r="AD14" s="538"/>
      <c r="AE14" s="545"/>
      <c r="AF14" s="545">
        <f>+N14+Aug!AF14</f>
        <v>0</v>
      </c>
      <c r="AG14" s="545">
        <f>+O14+Aug!AG14</f>
        <v>0</v>
      </c>
      <c r="AH14" s="545">
        <f>+P14+Aug!AH14</f>
        <v>0</v>
      </c>
      <c r="AI14" s="545">
        <f>+Q14+Aug!AI14</f>
        <v>0</v>
      </c>
      <c r="AJ14" s="545">
        <f>+R14+Aug!AJ14</f>
        <v>0</v>
      </c>
      <c r="AK14" s="545">
        <f>+S14+Aug!AK14</f>
        <v>0</v>
      </c>
      <c r="AL14" s="545">
        <f>+T14+Aug!AL14</f>
        <v>0</v>
      </c>
      <c r="AM14" s="545">
        <f t="shared" si="1"/>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+D15+Aug!V15</f>
        <v>0</v>
      </c>
      <c r="W15" s="542">
        <f>+E15+Aug!W15</f>
        <v>0</v>
      </c>
      <c r="X15" s="545">
        <f>+F15+Aug!X15</f>
        <v>0</v>
      </c>
      <c r="Y15" s="538"/>
      <c r="Z15" s="538"/>
      <c r="AA15" s="538"/>
      <c r="AB15" s="545">
        <f>+J15+Aug!AB15</f>
        <v>0</v>
      </c>
      <c r="AC15" s="538"/>
      <c r="AD15" s="538"/>
      <c r="AE15" s="545"/>
      <c r="AF15" s="545">
        <f>+N15+Aug!AF15</f>
        <v>0</v>
      </c>
      <c r="AG15" s="545">
        <f>+O15+Aug!AG15</f>
        <v>0</v>
      </c>
      <c r="AH15" s="545">
        <f>+P15+Aug!AH15</f>
        <v>0</v>
      </c>
      <c r="AI15" s="545">
        <f>+Q15+Aug!AI15</f>
        <v>0</v>
      </c>
      <c r="AJ15" s="545">
        <f>+R15+Aug!AJ15</f>
        <v>0</v>
      </c>
      <c r="AK15" s="545">
        <f>+S15+Aug!AK15</f>
        <v>0</v>
      </c>
      <c r="AL15" s="545">
        <f>+T15+Aug!AL15</f>
        <v>0</v>
      </c>
      <c r="AM15" s="545">
        <f t="shared" si="1"/>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42">
        <f>+D16+Aug!V16</f>
        <v>0</v>
      </c>
      <c r="W16" s="542">
        <f>+E16+Aug!W16</f>
        <v>0</v>
      </c>
      <c r="X16" s="545">
        <f>+F16+Aug!X16</f>
        <v>0</v>
      </c>
      <c r="Y16" s="568"/>
      <c r="Z16" s="568"/>
      <c r="AA16" s="568"/>
      <c r="AB16" s="545">
        <f>+J16+Aug!AB16</f>
        <v>0</v>
      </c>
      <c r="AC16" s="568"/>
      <c r="AD16" s="568"/>
      <c r="AE16" s="545"/>
      <c r="AF16" s="545">
        <f>+N16+Aug!AF16</f>
        <v>0</v>
      </c>
      <c r="AG16" s="545">
        <f>+O16+Aug!AG16</f>
        <v>0</v>
      </c>
      <c r="AH16" s="545">
        <f>+P16+Aug!AH16</f>
        <v>0</v>
      </c>
      <c r="AI16" s="545">
        <f>+Q16+Aug!AI16</f>
        <v>0</v>
      </c>
      <c r="AJ16" s="545">
        <f>+R16+Aug!AJ16</f>
        <v>0</v>
      </c>
      <c r="AK16" s="545">
        <f>+S16+Aug!AK16</f>
        <v>0</v>
      </c>
      <c r="AL16" s="545">
        <f>+T16+Aug!AL16</f>
        <v>0</v>
      </c>
      <c r="AM16" s="545">
        <f t="shared" si="1"/>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42">
        <f>+D17+Aug!V17</f>
        <v>0</v>
      </c>
      <c r="W17" s="542">
        <f>+E17+Aug!W17</f>
        <v>0</v>
      </c>
      <c r="X17" s="545">
        <f>+F17+Aug!X17</f>
        <v>0</v>
      </c>
      <c r="Y17" s="568"/>
      <c r="Z17" s="568"/>
      <c r="AA17" s="568"/>
      <c r="AB17" s="545">
        <f>+J17+Aug!AB17</f>
        <v>0</v>
      </c>
      <c r="AC17" s="568"/>
      <c r="AD17" s="568"/>
      <c r="AE17" s="545"/>
      <c r="AF17" s="545">
        <f>+N17+Aug!AF17</f>
        <v>0</v>
      </c>
      <c r="AG17" s="545">
        <f>+O17+Aug!AG17</f>
        <v>0</v>
      </c>
      <c r="AH17" s="545">
        <f>+P17+Aug!AH17</f>
        <v>0</v>
      </c>
      <c r="AI17" s="545">
        <f>+Q17+Aug!AI17</f>
        <v>0</v>
      </c>
      <c r="AJ17" s="545">
        <f>+R17+Aug!AJ17</f>
        <v>0</v>
      </c>
      <c r="AK17" s="545">
        <f>+S17+Aug!AK17</f>
        <v>0</v>
      </c>
      <c r="AL17" s="545">
        <f>+T17+Aug!AL17</f>
        <v>0</v>
      </c>
      <c r="AM17" s="545">
        <f t="shared" si="1"/>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42">
        <f>+D18+Aug!V18</f>
        <v>0</v>
      </c>
      <c r="W18" s="542">
        <f>+E18+Aug!W18</f>
        <v>0</v>
      </c>
      <c r="X18" s="545">
        <f>+F18+Aug!X18</f>
        <v>0</v>
      </c>
      <c r="Y18" s="568"/>
      <c r="Z18" s="568"/>
      <c r="AA18" s="568"/>
      <c r="AB18" s="545">
        <f>+J18+Aug!AB18</f>
        <v>0</v>
      </c>
      <c r="AC18" s="568"/>
      <c r="AD18" s="568"/>
      <c r="AE18" s="545"/>
      <c r="AF18" s="545">
        <f>+N18+Aug!AF18</f>
        <v>0</v>
      </c>
      <c r="AG18" s="545">
        <f>+O18+Aug!AG18</f>
        <v>0</v>
      </c>
      <c r="AH18" s="545">
        <f>+P18+Aug!AH18</f>
        <v>0</v>
      </c>
      <c r="AI18" s="545">
        <f>+Q18+Aug!AI18</f>
        <v>0</v>
      </c>
      <c r="AJ18" s="545">
        <f>+R18+Aug!AJ18</f>
        <v>0</v>
      </c>
      <c r="AK18" s="545">
        <f>+S18+Aug!AK18</f>
        <v>0</v>
      </c>
      <c r="AL18" s="545">
        <f>+T18+Aug!AL18</f>
        <v>0</v>
      </c>
      <c r="AM18" s="545">
        <f t="shared" si="1"/>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42">
        <f>+D19+Aug!V19</f>
        <v>0</v>
      </c>
      <c r="W19" s="542">
        <f>+E19+Aug!W19</f>
        <v>0</v>
      </c>
      <c r="X19" s="545">
        <f>+F19+Aug!X19</f>
        <v>0</v>
      </c>
      <c r="Y19" s="568"/>
      <c r="Z19" s="568"/>
      <c r="AA19" s="568"/>
      <c r="AB19" s="545">
        <f>+J19+Aug!AB19</f>
        <v>0</v>
      </c>
      <c r="AC19" s="568"/>
      <c r="AD19" s="568"/>
      <c r="AE19" s="545"/>
      <c r="AF19" s="545">
        <f>+N19+Aug!AF19</f>
        <v>0</v>
      </c>
      <c r="AG19" s="545">
        <f>+O19+Aug!AG19</f>
        <v>0</v>
      </c>
      <c r="AH19" s="545">
        <f>+P19+Aug!AH19</f>
        <v>0</v>
      </c>
      <c r="AI19" s="545">
        <f>+Q19+Aug!AI19</f>
        <v>0</v>
      </c>
      <c r="AJ19" s="545">
        <f>+R19+Aug!AJ19</f>
        <v>0</v>
      </c>
      <c r="AK19" s="545">
        <f>+S19+Aug!AK19</f>
        <v>0</v>
      </c>
      <c r="AL19" s="545">
        <f>+T19+Aug!AL19</f>
        <v>0</v>
      </c>
      <c r="AM19" s="545">
        <f t="shared" si="1"/>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42">
        <f>+D20+Aug!V20</f>
        <v>0</v>
      </c>
      <c r="W20" s="542">
        <f>+E20+Aug!W20</f>
        <v>0</v>
      </c>
      <c r="X20" s="545">
        <f>+F20+Aug!X20</f>
        <v>0</v>
      </c>
      <c r="Y20" s="568"/>
      <c r="Z20" s="568"/>
      <c r="AA20" s="568"/>
      <c r="AB20" s="545">
        <f>+J20+Aug!AB20</f>
        <v>0</v>
      </c>
      <c r="AC20" s="568"/>
      <c r="AD20" s="568"/>
      <c r="AE20" s="545"/>
      <c r="AF20" s="545">
        <f>+N20+Aug!AF20</f>
        <v>0</v>
      </c>
      <c r="AG20" s="545">
        <f>+O20+Aug!AG20</f>
        <v>0</v>
      </c>
      <c r="AH20" s="545">
        <f>+P20+Aug!AH20</f>
        <v>0</v>
      </c>
      <c r="AI20" s="545">
        <f>+Q20+Aug!AI20</f>
        <v>0</v>
      </c>
      <c r="AJ20" s="545">
        <f>+R20+Aug!AJ20</f>
        <v>0</v>
      </c>
      <c r="AK20" s="545">
        <f>+S20+Aug!AK20</f>
        <v>0</v>
      </c>
      <c r="AL20" s="545">
        <f>+T20+Aug!AL20</f>
        <v>0</v>
      </c>
      <c r="AM20" s="545">
        <f t="shared" si="1"/>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42">
        <f>+D21+Aug!V21</f>
        <v>0</v>
      </c>
      <c r="W21" s="542">
        <f>+E21+Aug!W21</f>
        <v>0</v>
      </c>
      <c r="X21" s="545">
        <f>+F21+Aug!X21</f>
        <v>0</v>
      </c>
      <c r="Y21" s="568"/>
      <c r="Z21" s="568"/>
      <c r="AA21" s="568"/>
      <c r="AB21" s="545">
        <f>+J21+Aug!AB21</f>
        <v>0</v>
      </c>
      <c r="AC21" s="568"/>
      <c r="AD21" s="568"/>
      <c r="AE21" s="545"/>
      <c r="AF21" s="545">
        <f>+N21+Aug!AF21</f>
        <v>0</v>
      </c>
      <c r="AG21" s="545">
        <f>+O21+Aug!AG21</f>
        <v>0</v>
      </c>
      <c r="AH21" s="545">
        <f>+P21+Aug!AH21</f>
        <v>0</v>
      </c>
      <c r="AI21" s="545">
        <f>+Q21+Aug!AI21</f>
        <v>0</v>
      </c>
      <c r="AJ21" s="545">
        <f>+R21+Aug!AJ21</f>
        <v>0</v>
      </c>
      <c r="AK21" s="545">
        <f>+S21+Aug!AK21</f>
        <v>0</v>
      </c>
      <c r="AL21" s="545">
        <f>+T21+Aug!AL21</f>
        <v>0</v>
      </c>
      <c r="AM21" s="545">
        <f t="shared" si="1"/>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42">
        <f>+D22+Aug!V22</f>
        <v>0</v>
      </c>
      <c r="W22" s="542">
        <f>+E22+Aug!W22</f>
        <v>0</v>
      </c>
      <c r="X22" s="545">
        <f>+F22+Aug!X22</f>
        <v>0</v>
      </c>
      <c r="Y22" s="568"/>
      <c r="Z22" s="568"/>
      <c r="AA22" s="568"/>
      <c r="AB22" s="545">
        <f>+J22+Aug!AB22</f>
        <v>0</v>
      </c>
      <c r="AC22" s="568"/>
      <c r="AD22" s="568"/>
      <c r="AE22" s="545"/>
      <c r="AF22" s="545">
        <f>+N22+Aug!AF22</f>
        <v>0</v>
      </c>
      <c r="AG22" s="545">
        <f>+O22+Aug!AG22</f>
        <v>0</v>
      </c>
      <c r="AH22" s="545">
        <f>+P22+Aug!AH22</f>
        <v>0</v>
      </c>
      <c r="AI22" s="545">
        <f>+Q22+Aug!AI22</f>
        <v>0</v>
      </c>
      <c r="AJ22" s="545">
        <f>+R22+Aug!AJ22</f>
        <v>0</v>
      </c>
      <c r="AK22" s="545">
        <f>+S22+Aug!AK22</f>
        <v>0</v>
      </c>
      <c r="AL22" s="545">
        <f>+T22+Aug!AL22</f>
        <v>0</v>
      </c>
      <c r="AM22" s="545">
        <f t="shared" si="1"/>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42">
        <f>+D23+Aug!V23</f>
        <v>0</v>
      </c>
      <c r="W23" s="542">
        <f>+E23+Aug!W23</f>
        <v>0</v>
      </c>
      <c r="X23" s="545">
        <f>+F23+Aug!X23</f>
        <v>0</v>
      </c>
      <c r="Y23" s="568"/>
      <c r="Z23" s="568"/>
      <c r="AA23" s="568"/>
      <c r="AB23" s="545">
        <f>+J23+Aug!AB23</f>
        <v>0</v>
      </c>
      <c r="AC23" s="568"/>
      <c r="AD23" s="568"/>
      <c r="AE23" s="545"/>
      <c r="AF23" s="545">
        <f>+N23+Aug!AF23</f>
        <v>0</v>
      </c>
      <c r="AG23" s="545">
        <f>+O23+Aug!AG23</f>
        <v>0</v>
      </c>
      <c r="AH23" s="545">
        <f>+P23+Aug!AH23</f>
        <v>0</v>
      </c>
      <c r="AI23" s="545">
        <f>+Q23+Aug!AI23</f>
        <v>0</v>
      </c>
      <c r="AJ23" s="545">
        <f>+R23+Aug!AJ23</f>
        <v>0</v>
      </c>
      <c r="AK23" s="545">
        <f>+S23+Aug!AK23</f>
        <v>0</v>
      </c>
      <c r="AL23" s="545">
        <f>+T23+Aug!AL23</f>
        <v>0</v>
      </c>
      <c r="AM23" s="545">
        <f t="shared" si="1"/>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42">
        <f>+D24+Aug!V24</f>
        <v>0</v>
      </c>
      <c r="W24" s="542">
        <f>+E24+Aug!W24</f>
        <v>0</v>
      </c>
      <c r="X24" s="545">
        <f>+F24+Aug!X24</f>
        <v>0</v>
      </c>
      <c r="Y24" s="568"/>
      <c r="Z24" s="568"/>
      <c r="AA24" s="568"/>
      <c r="AB24" s="545">
        <f>+J24+Aug!AB24</f>
        <v>0</v>
      </c>
      <c r="AC24" s="568"/>
      <c r="AD24" s="568"/>
      <c r="AE24" s="545"/>
      <c r="AF24" s="545">
        <f>+N24+Aug!AF24</f>
        <v>0</v>
      </c>
      <c r="AG24" s="545">
        <f>+O24+Aug!AG24</f>
        <v>0</v>
      </c>
      <c r="AH24" s="545">
        <f>+P24+Aug!AH24</f>
        <v>0</v>
      </c>
      <c r="AI24" s="545">
        <f>+Q24+Aug!AI24</f>
        <v>0</v>
      </c>
      <c r="AJ24" s="545">
        <f>+R24+Aug!AJ24</f>
        <v>0</v>
      </c>
      <c r="AK24" s="545">
        <f>+S24+Aug!AK24</f>
        <v>0</v>
      </c>
      <c r="AL24" s="545">
        <f>+T24+Aug!AL24</f>
        <v>0</v>
      </c>
      <c r="AM24" s="545">
        <f t="shared" si="1"/>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42">
        <f>+D25+Aug!V25</f>
        <v>0</v>
      </c>
      <c r="W25" s="542">
        <f>+E25+Aug!W25</f>
        <v>0</v>
      </c>
      <c r="X25" s="545">
        <f>+F25+Aug!X25</f>
        <v>0</v>
      </c>
      <c r="Y25" s="568"/>
      <c r="Z25" s="568"/>
      <c r="AA25" s="568"/>
      <c r="AB25" s="545">
        <f>+J25+Aug!AB25</f>
        <v>0</v>
      </c>
      <c r="AC25" s="568"/>
      <c r="AD25" s="568"/>
      <c r="AE25" s="545"/>
      <c r="AF25" s="545">
        <f>+N25+Aug!AF25</f>
        <v>0</v>
      </c>
      <c r="AG25" s="545">
        <f>+O25+Aug!AG25</f>
        <v>0</v>
      </c>
      <c r="AH25" s="545">
        <f>+P25+Aug!AH25</f>
        <v>0</v>
      </c>
      <c r="AI25" s="545">
        <f>+Q25+Aug!AI25</f>
        <v>0</v>
      </c>
      <c r="AJ25" s="545">
        <f>+R25+Aug!AJ25</f>
        <v>0</v>
      </c>
      <c r="AK25" s="545">
        <f>+S25+Aug!AK25</f>
        <v>0</v>
      </c>
      <c r="AL25" s="545">
        <f>+T25+Aug!AL25</f>
        <v>0</v>
      </c>
      <c r="AM25" s="545">
        <f t="shared" si="1"/>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42">
        <f>+D26+Aug!V26</f>
        <v>0</v>
      </c>
      <c r="W26" s="542">
        <f>+E26+Aug!W26</f>
        <v>0</v>
      </c>
      <c r="X26" s="545">
        <f>+F26+Aug!X26</f>
        <v>0</v>
      </c>
      <c r="Y26" s="568"/>
      <c r="Z26" s="568"/>
      <c r="AA26" s="568"/>
      <c r="AB26" s="545">
        <f>+J26+Aug!AB26</f>
        <v>0</v>
      </c>
      <c r="AC26" s="568"/>
      <c r="AD26" s="568"/>
      <c r="AE26" s="545"/>
      <c r="AF26" s="545">
        <f>+N26+Aug!AF26</f>
        <v>0</v>
      </c>
      <c r="AG26" s="545">
        <f>+O26+Aug!AG26</f>
        <v>0</v>
      </c>
      <c r="AH26" s="545">
        <f>+P26+Aug!AH26</f>
        <v>0</v>
      </c>
      <c r="AI26" s="545">
        <f>+Q26+Aug!AI26</f>
        <v>0</v>
      </c>
      <c r="AJ26" s="545">
        <f>+R26+Aug!AJ26</f>
        <v>0</v>
      </c>
      <c r="AK26" s="545">
        <f>+S26+Aug!AK26</f>
        <v>0</v>
      </c>
      <c r="AL26" s="545">
        <f>+T26+Aug!AL26</f>
        <v>0</v>
      </c>
      <c r="AM26" s="545">
        <f t="shared" si="1"/>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42">
        <f>+D27+Aug!V27</f>
        <v>0</v>
      </c>
      <c r="W27" s="542">
        <f>+E27+Aug!W27</f>
        <v>0</v>
      </c>
      <c r="X27" s="545">
        <f>+F27+Aug!X27</f>
        <v>0</v>
      </c>
      <c r="Y27" s="568"/>
      <c r="Z27" s="568"/>
      <c r="AA27" s="568"/>
      <c r="AB27" s="545">
        <f>+J27+Aug!AB27</f>
        <v>0</v>
      </c>
      <c r="AC27" s="568"/>
      <c r="AD27" s="568"/>
      <c r="AE27" s="545"/>
      <c r="AF27" s="545">
        <f>+N27+Aug!AF27</f>
        <v>0</v>
      </c>
      <c r="AG27" s="545">
        <f>+O27+Aug!AG27</f>
        <v>0</v>
      </c>
      <c r="AH27" s="545">
        <f>+P27+Aug!AH27</f>
        <v>0</v>
      </c>
      <c r="AI27" s="545">
        <f>+Q27+Aug!AI27</f>
        <v>0</v>
      </c>
      <c r="AJ27" s="545">
        <f>+R27+Aug!AJ27</f>
        <v>0</v>
      </c>
      <c r="AK27" s="545">
        <f>+S27+Aug!AK27</f>
        <v>0</v>
      </c>
      <c r="AL27" s="545">
        <f>+T27+Aug!AL27</f>
        <v>0</v>
      </c>
      <c r="AM27" s="545">
        <f t="shared" si="1"/>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42">
        <f>+D28+Aug!V28</f>
        <v>0</v>
      </c>
      <c r="W28" s="542">
        <f>+E28+Aug!W28</f>
        <v>0</v>
      </c>
      <c r="X28" s="545">
        <f>+F28+Aug!X28</f>
        <v>0</v>
      </c>
      <c r="Y28" s="568"/>
      <c r="Z28" s="568"/>
      <c r="AA28" s="568"/>
      <c r="AB28" s="545">
        <f>+J28+Aug!AB28</f>
        <v>0</v>
      </c>
      <c r="AC28" s="568"/>
      <c r="AD28" s="568"/>
      <c r="AE28" s="545"/>
      <c r="AF28" s="545">
        <f>+N28+Aug!AF28</f>
        <v>0</v>
      </c>
      <c r="AG28" s="545">
        <f>+O28+Aug!AG28</f>
        <v>0</v>
      </c>
      <c r="AH28" s="545">
        <f>+P28+Aug!AH28</f>
        <v>0</v>
      </c>
      <c r="AI28" s="545">
        <f>+Q28+Aug!AI28</f>
        <v>0</v>
      </c>
      <c r="AJ28" s="545">
        <f>+R28+Aug!AJ28</f>
        <v>0</v>
      </c>
      <c r="AK28" s="545">
        <f>+S28+Aug!AK28</f>
        <v>0</v>
      </c>
      <c r="AL28" s="545">
        <f>+T28+Aug!AL28</f>
        <v>0</v>
      </c>
      <c r="AM28" s="545">
        <f t="shared" si="1"/>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42">
        <f>+D29+Aug!V29</f>
        <v>0</v>
      </c>
      <c r="W29" s="542">
        <f>+E29+Aug!W29</f>
        <v>0</v>
      </c>
      <c r="X29" s="545">
        <f>+F29+Aug!X29</f>
        <v>0</v>
      </c>
      <c r="Y29" s="568"/>
      <c r="Z29" s="568"/>
      <c r="AA29" s="568"/>
      <c r="AB29" s="545">
        <f>+J29+Aug!AB29</f>
        <v>0</v>
      </c>
      <c r="AC29" s="568"/>
      <c r="AD29" s="568"/>
      <c r="AE29" s="545"/>
      <c r="AF29" s="545">
        <f>+N29+Aug!AF29</f>
        <v>0</v>
      </c>
      <c r="AG29" s="545">
        <f>+O29+Aug!AG29</f>
        <v>0</v>
      </c>
      <c r="AH29" s="545">
        <f>+P29+Aug!AH29</f>
        <v>0</v>
      </c>
      <c r="AI29" s="545">
        <f>+Q29+Aug!AI29</f>
        <v>0</v>
      </c>
      <c r="AJ29" s="545">
        <f>+R29+Aug!AJ29</f>
        <v>0</v>
      </c>
      <c r="AK29" s="545">
        <f>+S29+Aug!AK29</f>
        <v>0</v>
      </c>
      <c r="AL29" s="545">
        <f>+T29+Aug!AL29</f>
        <v>0</v>
      </c>
      <c r="AM29" s="545">
        <f t="shared" si="1"/>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42">
        <f>+D30+Aug!V30</f>
        <v>0</v>
      </c>
      <c r="W30" s="542">
        <f>+E30+Aug!W30</f>
        <v>0</v>
      </c>
      <c r="X30" s="545">
        <f>+F30+Aug!X30</f>
        <v>0</v>
      </c>
      <c r="Y30" s="568"/>
      <c r="Z30" s="568"/>
      <c r="AA30" s="568"/>
      <c r="AB30" s="545">
        <f>+J30+Aug!AB30</f>
        <v>0</v>
      </c>
      <c r="AC30" s="568"/>
      <c r="AD30" s="568"/>
      <c r="AE30" s="545"/>
      <c r="AF30" s="545">
        <f>+N30+Aug!AF30</f>
        <v>0</v>
      </c>
      <c r="AG30" s="545">
        <f>+O30+Aug!AG30</f>
        <v>0</v>
      </c>
      <c r="AH30" s="545">
        <f>+P30+Aug!AH30</f>
        <v>0</v>
      </c>
      <c r="AI30" s="545">
        <f>+Q30+Aug!AI30</f>
        <v>0</v>
      </c>
      <c r="AJ30" s="545">
        <f>+R30+Aug!AJ30</f>
        <v>0</v>
      </c>
      <c r="AK30" s="545">
        <f>+S30+Aug!AK30</f>
        <v>0</v>
      </c>
      <c r="AL30" s="545">
        <f>+T30+Aug!AL30</f>
        <v>0</v>
      </c>
      <c r="AM30" s="545">
        <f t="shared" si="1"/>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42">
        <f>+D31+Aug!V31</f>
        <v>0</v>
      </c>
      <c r="W31" s="542">
        <f>+E31+Aug!W31</f>
        <v>0</v>
      </c>
      <c r="X31" s="545">
        <f>+F31+Aug!X31</f>
        <v>0</v>
      </c>
      <c r="Y31" s="568"/>
      <c r="Z31" s="568"/>
      <c r="AA31" s="568"/>
      <c r="AB31" s="545">
        <f>+J31+Aug!AB31</f>
        <v>0</v>
      </c>
      <c r="AC31" s="568"/>
      <c r="AD31" s="568"/>
      <c r="AE31" s="545"/>
      <c r="AF31" s="545">
        <f>+N31+Aug!AF31</f>
        <v>0</v>
      </c>
      <c r="AG31" s="545">
        <f>+O31+Aug!AG31</f>
        <v>0</v>
      </c>
      <c r="AH31" s="545">
        <f>+P31+Aug!AH31</f>
        <v>0</v>
      </c>
      <c r="AI31" s="545">
        <f>+Q31+Aug!AI31</f>
        <v>0</v>
      </c>
      <c r="AJ31" s="545">
        <f>+R31+Aug!AJ31</f>
        <v>0</v>
      </c>
      <c r="AK31" s="545">
        <f>+S31+Aug!AK31</f>
        <v>0</v>
      </c>
      <c r="AL31" s="545">
        <f>+T31+Aug!AL31</f>
        <v>0</v>
      </c>
      <c r="AM31" s="545">
        <f t="shared" si="1"/>
        <v>0</v>
      </c>
    </row>
    <row r="32" spans="1:39" ht="15" thickBot="1">
      <c r="B32" s="376" t="s">
        <v>406</v>
      </c>
      <c r="C32" s="376"/>
      <c r="D32" s="546">
        <f t="shared" ref="D32:T32" si="2">SUM(D9:D31)</f>
        <v>0</v>
      </c>
      <c r="E32" s="546">
        <f t="shared" si="2"/>
        <v>0</v>
      </c>
      <c r="F32" s="549">
        <f t="shared" si="2"/>
        <v>0</v>
      </c>
      <c r="G32" s="547"/>
      <c r="H32" s="547"/>
      <c r="I32" s="547"/>
      <c r="J32" s="549">
        <f t="shared" si="2"/>
        <v>0</v>
      </c>
      <c r="K32" s="547"/>
      <c r="L32" s="547"/>
      <c r="M32" s="549">
        <f t="shared" si="2"/>
        <v>0</v>
      </c>
      <c r="N32" s="549">
        <f t="shared" si="2"/>
        <v>0</v>
      </c>
      <c r="O32" s="549">
        <f t="shared" si="2"/>
        <v>0</v>
      </c>
      <c r="P32" s="549">
        <f t="shared" si="2"/>
        <v>0</v>
      </c>
      <c r="Q32" s="549">
        <f t="shared" si="2"/>
        <v>0</v>
      </c>
      <c r="R32" s="549">
        <f t="shared" si="2"/>
        <v>0</v>
      </c>
      <c r="S32" s="549">
        <f t="shared" si="2"/>
        <v>0</v>
      </c>
      <c r="T32" s="549">
        <f t="shared" si="2"/>
        <v>0</v>
      </c>
      <c r="U32" s="550">
        <f>SUM(U8:U31)</f>
        <v>0</v>
      </c>
      <c r="V32" s="546">
        <f t="shared" ref="V32:AM32" si="3">SUM(V9:V31)</f>
        <v>0</v>
      </c>
      <c r="W32" s="546">
        <f t="shared" si="3"/>
        <v>0</v>
      </c>
      <c r="X32" s="549">
        <f t="shared" si="3"/>
        <v>0</v>
      </c>
      <c r="Y32" s="547"/>
      <c r="Z32" s="547"/>
      <c r="AA32" s="547"/>
      <c r="AB32" s="549">
        <f t="shared" si="3"/>
        <v>0</v>
      </c>
      <c r="AC32" s="547"/>
      <c r="AD32" s="547"/>
      <c r="AE32" s="549"/>
      <c r="AF32" s="549">
        <f t="shared" si="3"/>
        <v>0</v>
      </c>
      <c r="AG32" s="549">
        <f t="shared" si="3"/>
        <v>0</v>
      </c>
      <c r="AH32" s="549">
        <f t="shared" si="3"/>
        <v>0</v>
      </c>
      <c r="AI32" s="549">
        <f t="shared" si="3"/>
        <v>0</v>
      </c>
      <c r="AJ32" s="549">
        <f t="shared" si="3"/>
        <v>0</v>
      </c>
      <c r="AK32" s="549">
        <f t="shared" si="3"/>
        <v>0</v>
      </c>
      <c r="AL32" s="549">
        <f t="shared" si="3"/>
        <v>0</v>
      </c>
      <c r="AM32" s="549">
        <f t="shared" si="3"/>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350" t="str">
        <f t="shared" ref="E36:AM36" si="4">E7</f>
        <v>Units of Service</v>
      </c>
      <c r="F36" s="400" t="str">
        <f t="shared" si="4"/>
        <v>OAA Title III B</v>
      </c>
      <c r="G36" s="404" t="str">
        <f t="shared" si="4"/>
        <v>OAA Title III C1</v>
      </c>
      <c r="H36" s="400" t="str">
        <f t="shared" si="4"/>
        <v>OAA Title III C2</v>
      </c>
      <c r="I36" s="400" t="str">
        <f t="shared" si="4"/>
        <v>OAA Title III E</v>
      </c>
      <c r="J36" s="400" t="str">
        <f t="shared" si="4"/>
        <v>OAA ARPA Title III B</v>
      </c>
      <c r="K36" s="404" t="str">
        <f t="shared" si="4"/>
        <v>OAA ARPA Title III C1</v>
      </c>
      <c r="L36" s="576" t="str">
        <f t="shared" si="4"/>
        <v>OAA APRA Title III C2</v>
      </c>
      <c r="M36" s="350" t="str">
        <f t="shared" si="4"/>
        <v>Tax Levy</v>
      </c>
      <c r="N36" s="350" t="str">
        <f t="shared" si="4"/>
        <v>Basic County Allocation (BCA)</v>
      </c>
      <c r="O36" s="350" t="str">
        <f t="shared" si="4"/>
        <v>85.21 FUNDS</v>
      </c>
      <c r="P36" s="350" t="str">
        <f t="shared" si="4"/>
        <v>AFCSP</v>
      </c>
      <c r="Q36" s="350" t="str">
        <f t="shared" si="4"/>
        <v>Non Federal Match - Cash</v>
      </c>
      <c r="R36" s="350" t="str">
        <f t="shared" si="4"/>
        <v>Non Federal Match - In-kind</v>
      </c>
      <c r="S36" s="350" t="str">
        <f t="shared" si="4"/>
        <v>Other (local, State, Fed)</v>
      </c>
      <c r="T36" s="350" t="str">
        <f t="shared" si="4"/>
        <v>Program Income</v>
      </c>
      <c r="U36" s="350" t="str">
        <f t="shared" si="4"/>
        <v>Total Expenditures</v>
      </c>
      <c r="V36" s="350" t="str">
        <f t="shared" si="4"/>
        <v>Individuals Served</v>
      </c>
      <c r="W36" s="350" t="str">
        <f t="shared" si="4"/>
        <v>Units of Service</v>
      </c>
      <c r="X36" s="400" t="str">
        <f t="shared" si="4"/>
        <v>OAA Title III B</v>
      </c>
      <c r="Y36" s="404" t="str">
        <f t="shared" si="4"/>
        <v>OAA Title III C1</v>
      </c>
      <c r="Z36" s="405" t="str">
        <f t="shared" si="4"/>
        <v>OAA Title III C2</v>
      </c>
      <c r="AA36" s="400" t="str">
        <f t="shared" si="4"/>
        <v>OAA Title III E</v>
      </c>
      <c r="AB36" s="400" t="str">
        <f t="shared" si="4"/>
        <v>OAA ARPA Title III B</v>
      </c>
      <c r="AC36" s="404" t="str">
        <f t="shared" si="4"/>
        <v>OAA ARPA Title III C1</v>
      </c>
      <c r="AD36" s="405" t="str">
        <f t="shared" si="4"/>
        <v>OAA APRA Title III C2</v>
      </c>
      <c r="AE36" s="350" t="str">
        <f t="shared" si="4"/>
        <v>Tax Levy</v>
      </c>
      <c r="AF36" s="350" t="str">
        <f t="shared" si="4"/>
        <v>Basic County Allocation (BCA)</v>
      </c>
      <c r="AG36" s="350" t="str">
        <f t="shared" si="4"/>
        <v>85.21 Funds</v>
      </c>
      <c r="AH36" s="350" t="str">
        <f t="shared" si="4"/>
        <v>AFCSP</v>
      </c>
      <c r="AI36" s="350" t="str">
        <f t="shared" si="4"/>
        <v>Non Federal Match - Cash</v>
      </c>
      <c r="AJ36" s="350" t="str">
        <f t="shared" si="4"/>
        <v>Non Federal Match - In-kind</v>
      </c>
      <c r="AK36" s="350" t="str">
        <f t="shared" si="4"/>
        <v>Other (local, State, Fed)</v>
      </c>
      <c r="AL36" s="350" t="str">
        <f t="shared" si="4"/>
        <v>Program Income</v>
      </c>
      <c r="AM36" s="350" t="str">
        <f t="shared" si="4"/>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389" t="s">
        <v>371</v>
      </c>
      <c r="C38" s="390" t="s">
        <v>372</v>
      </c>
      <c r="D38" s="536"/>
      <c r="E38" s="537"/>
      <c r="F38" s="538"/>
      <c r="G38" s="539"/>
      <c r="H38" s="538"/>
      <c r="I38" s="538"/>
      <c r="J38" s="538"/>
      <c r="K38" s="540"/>
      <c r="L38" s="538"/>
      <c r="M38" s="539"/>
      <c r="N38" s="539"/>
      <c r="O38" s="539"/>
      <c r="P38" s="539"/>
      <c r="Q38" s="539"/>
      <c r="R38" s="539"/>
      <c r="S38" s="539"/>
      <c r="T38" s="539"/>
      <c r="U38" s="541">
        <f>SUM(F38:T38)</f>
        <v>0</v>
      </c>
      <c r="V38" s="542">
        <f>+D38+Aug!V38</f>
        <v>0</v>
      </c>
      <c r="W38" s="542">
        <f>+E38+Aug!W38</f>
        <v>0</v>
      </c>
      <c r="X38" s="538"/>
      <c r="Y38" s="544">
        <f>+G38+Aug!Y38</f>
        <v>0</v>
      </c>
      <c r="Z38" s="544">
        <f>+H38+Aug!Z38</f>
        <v>0</v>
      </c>
      <c r="AA38" s="538"/>
      <c r="AB38" s="538"/>
      <c r="AC38" s="538">
        <f>+K38+Aug!AC38</f>
        <v>0</v>
      </c>
      <c r="AD38" s="538">
        <f>+L38+Aug!AD38</f>
        <v>0</v>
      </c>
      <c r="AE38" s="544"/>
      <c r="AF38" s="544">
        <f>+N38+Aug!AF38</f>
        <v>0</v>
      </c>
      <c r="AG38" s="544">
        <f>+O38+Aug!AG38</f>
        <v>0</v>
      </c>
      <c r="AH38" s="544">
        <f>+P38+Aug!AH38</f>
        <v>0</v>
      </c>
      <c r="AI38" s="544">
        <f>+Q38+Aug!AI38</f>
        <v>0</v>
      </c>
      <c r="AJ38" s="544">
        <f>+R38+Aug!AJ38</f>
        <v>0</v>
      </c>
      <c r="AK38" s="544">
        <f>+S38+Aug!AK38</f>
        <v>0</v>
      </c>
      <c r="AL38" s="544">
        <f>+T38+Aug!AL38</f>
        <v>0</v>
      </c>
      <c r="AM38" s="545">
        <f>SUM(X38:AL38)</f>
        <v>0</v>
      </c>
    </row>
    <row r="39" spans="1:39">
      <c r="A39" s="348" t="s">
        <v>374</v>
      </c>
      <c r="B39" s="387" t="s">
        <v>375</v>
      </c>
      <c r="C39" s="388" t="s">
        <v>372</v>
      </c>
      <c r="D39" s="536"/>
      <c r="E39" s="537"/>
      <c r="F39" s="538"/>
      <c r="G39" s="539"/>
      <c r="H39" s="538"/>
      <c r="I39" s="538"/>
      <c r="J39" s="538"/>
      <c r="K39" s="540"/>
      <c r="L39" s="538"/>
      <c r="M39" s="540"/>
      <c r="N39" s="540"/>
      <c r="O39" s="539"/>
      <c r="P39" s="539"/>
      <c r="Q39" s="539"/>
      <c r="R39" s="539"/>
      <c r="S39" s="539"/>
      <c r="T39" s="539"/>
      <c r="U39" s="541">
        <f>SUM(F39:T39)</f>
        <v>0</v>
      </c>
      <c r="V39" s="542">
        <f>+D39+Aug!V39</f>
        <v>0</v>
      </c>
      <c r="W39" s="542">
        <f>+E39+Aug!W39</f>
        <v>0</v>
      </c>
      <c r="X39" s="538"/>
      <c r="Y39" s="544">
        <f>+G39+Aug!Y39</f>
        <v>0</v>
      </c>
      <c r="Z39" s="544">
        <f>+H39+Aug!Z39</f>
        <v>0</v>
      </c>
      <c r="AA39" s="538"/>
      <c r="AB39" s="538"/>
      <c r="AC39" s="538">
        <f>+K39+Aug!AC39</f>
        <v>0</v>
      </c>
      <c r="AD39" s="538">
        <f>+L39+Aug!AD39</f>
        <v>0</v>
      </c>
      <c r="AE39" s="544"/>
      <c r="AF39" s="544">
        <f>+N39+Aug!AF39</f>
        <v>0</v>
      </c>
      <c r="AG39" s="544">
        <f>+O39+Aug!AG39</f>
        <v>0</v>
      </c>
      <c r="AH39" s="544">
        <f>+P39+Aug!AH39</f>
        <v>0</v>
      </c>
      <c r="AI39" s="544">
        <f>+Q39+Aug!AI39</f>
        <v>0</v>
      </c>
      <c r="AJ39" s="544">
        <f>+R39+Aug!AJ39</f>
        <v>0</v>
      </c>
      <c r="AK39" s="544">
        <f>+S39+Aug!AK39</f>
        <v>0</v>
      </c>
      <c r="AL39" s="544">
        <f>+T39+Aug!AL39</f>
        <v>0</v>
      </c>
      <c r="AM39" s="545">
        <f>SUM(X39:AL39)</f>
        <v>0</v>
      </c>
    </row>
    <row r="40" spans="1:39" s="348" customFormat="1" thickBot="1">
      <c r="A40" s="348" t="s">
        <v>380</v>
      </c>
      <c r="B40" s="391" t="s">
        <v>381</v>
      </c>
      <c r="C40" s="392" t="s">
        <v>382</v>
      </c>
      <c r="D40" s="536"/>
      <c r="E40" s="537"/>
      <c r="F40" s="538"/>
      <c r="G40" s="539"/>
      <c r="H40" s="538"/>
      <c r="I40" s="538"/>
      <c r="J40" s="538"/>
      <c r="K40" s="540"/>
      <c r="L40" s="538"/>
      <c r="M40" s="540"/>
      <c r="N40" s="540"/>
      <c r="O40" s="539"/>
      <c r="P40" s="539"/>
      <c r="Q40" s="539"/>
      <c r="R40" s="539"/>
      <c r="S40" s="539"/>
      <c r="T40" s="539"/>
      <c r="U40" s="541">
        <f>SUM(F40:T40)</f>
        <v>0</v>
      </c>
      <c r="V40" s="542">
        <f>+D40+Aug!V40</f>
        <v>0</v>
      </c>
      <c r="W40" s="542">
        <f>+E40+Aug!W40</f>
        <v>0</v>
      </c>
      <c r="X40" s="538"/>
      <c r="Y40" s="544">
        <f>+G40+Aug!Y40</f>
        <v>0</v>
      </c>
      <c r="Z40" s="544">
        <f>+H40+Aug!Z40</f>
        <v>0</v>
      </c>
      <c r="AA40" s="538"/>
      <c r="AB40" s="538"/>
      <c r="AC40" s="538">
        <f>+K40+Aug!AC40</f>
        <v>0</v>
      </c>
      <c r="AD40" s="538">
        <f>+L40+Aug!AD40</f>
        <v>0</v>
      </c>
      <c r="AE40" s="544"/>
      <c r="AF40" s="544">
        <f>+N40+Aug!AF40</f>
        <v>0</v>
      </c>
      <c r="AG40" s="544">
        <f>+O40+Aug!AG40</f>
        <v>0</v>
      </c>
      <c r="AH40" s="544">
        <f>+P40+Aug!AH40</f>
        <v>0</v>
      </c>
      <c r="AI40" s="544">
        <f>+Q40+Aug!AI40</f>
        <v>0</v>
      </c>
      <c r="AJ40" s="544">
        <f>+R40+Aug!AJ40</f>
        <v>0</v>
      </c>
      <c r="AK40" s="544">
        <f>+S40+Aug!AK40</f>
        <v>0</v>
      </c>
      <c r="AL40" s="544">
        <f>+T40+Aug!AL40</f>
        <v>0</v>
      </c>
      <c r="AM40" s="545">
        <f>SUM(X40:AL40)</f>
        <v>0</v>
      </c>
    </row>
    <row r="41" spans="1:39" ht="15" thickBot="1">
      <c r="A41" s="348"/>
      <c r="B41" s="376" t="s">
        <v>406</v>
      </c>
      <c r="C41" s="376"/>
      <c r="D41" s="546">
        <f>SUM(D38:D40)</f>
        <v>0</v>
      </c>
      <c r="E41" s="546">
        <f t="shared" ref="E41:AM41" si="5">SUM(E38:E40)</f>
        <v>0</v>
      </c>
      <c r="F41" s="547"/>
      <c r="G41" s="548">
        <f t="shared" si="5"/>
        <v>0</v>
      </c>
      <c r="H41" s="547">
        <f t="shared" si="5"/>
        <v>0</v>
      </c>
      <c r="I41" s="547"/>
      <c r="J41" s="547"/>
      <c r="K41" s="549">
        <f t="shared" si="5"/>
        <v>0</v>
      </c>
      <c r="L41" s="547">
        <f t="shared" si="5"/>
        <v>0</v>
      </c>
      <c r="M41" s="549">
        <f t="shared" si="5"/>
        <v>0</v>
      </c>
      <c r="N41" s="549">
        <f t="shared" si="5"/>
        <v>0</v>
      </c>
      <c r="O41" s="549">
        <f t="shared" si="5"/>
        <v>0</v>
      </c>
      <c r="P41" s="549">
        <f t="shared" si="5"/>
        <v>0</v>
      </c>
      <c r="Q41" s="549">
        <f t="shared" si="5"/>
        <v>0</v>
      </c>
      <c r="R41" s="549">
        <f t="shared" si="5"/>
        <v>0</v>
      </c>
      <c r="S41" s="549">
        <f t="shared" si="5"/>
        <v>0</v>
      </c>
      <c r="T41" s="549">
        <f t="shared" si="5"/>
        <v>0</v>
      </c>
      <c r="U41" s="550">
        <f t="shared" si="5"/>
        <v>0</v>
      </c>
      <c r="V41" s="546">
        <f t="shared" si="5"/>
        <v>0</v>
      </c>
      <c r="W41" s="546">
        <f t="shared" si="5"/>
        <v>0</v>
      </c>
      <c r="X41" s="547"/>
      <c r="Y41" s="549">
        <f t="shared" si="5"/>
        <v>0</v>
      </c>
      <c r="Z41" s="549">
        <f t="shared" si="5"/>
        <v>0</v>
      </c>
      <c r="AA41" s="547"/>
      <c r="AB41" s="547"/>
      <c r="AC41" s="547">
        <f t="shared" si="5"/>
        <v>0</v>
      </c>
      <c r="AD41" s="547">
        <f t="shared" si="5"/>
        <v>0</v>
      </c>
      <c r="AE41" s="549"/>
      <c r="AF41" s="549">
        <f t="shared" si="5"/>
        <v>0</v>
      </c>
      <c r="AG41" s="549">
        <f t="shared" si="5"/>
        <v>0</v>
      </c>
      <c r="AH41" s="549">
        <f t="shared" si="5"/>
        <v>0</v>
      </c>
      <c r="AI41" s="549">
        <f t="shared" si="5"/>
        <v>0</v>
      </c>
      <c r="AJ41" s="549">
        <f t="shared" si="5"/>
        <v>0</v>
      </c>
      <c r="AK41" s="549">
        <f t="shared" si="5"/>
        <v>0</v>
      </c>
      <c r="AL41" s="549">
        <f t="shared" si="5"/>
        <v>0</v>
      </c>
      <c r="AM41" s="549">
        <f t="shared" si="5"/>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350" t="str">
        <f t="shared" ref="E45:AM45" si="6">E7</f>
        <v>Units of Service</v>
      </c>
      <c r="F45" s="402" t="str">
        <f t="shared" si="6"/>
        <v>OAA Title III B</v>
      </c>
      <c r="G45" s="402" t="str">
        <f t="shared" si="6"/>
        <v>OAA Title III C1</v>
      </c>
      <c r="H45" s="402" t="str">
        <f t="shared" si="6"/>
        <v>OAA Title III C2</v>
      </c>
      <c r="I45" s="349" t="str">
        <f t="shared" si="6"/>
        <v>OAA Title III E</v>
      </c>
      <c r="J45" s="402" t="str">
        <f t="shared" si="6"/>
        <v>OAA ARPA Title III B</v>
      </c>
      <c r="K45" s="402" t="str">
        <f t="shared" si="6"/>
        <v>OAA ARPA Title III C1</v>
      </c>
      <c r="L45" s="577" t="str">
        <f t="shared" si="6"/>
        <v>OAA APRA Title III C2</v>
      </c>
      <c r="M45" s="349" t="str">
        <f t="shared" si="6"/>
        <v>Tax Levy</v>
      </c>
      <c r="N45" s="349" t="str">
        <f t="shared" si="6"/>
        <v>Basic County Allocation (BCA)</v>
      </c>
      <c r="O45" s="447" t="str">
        <f t="shared" si="6"/>
        <v>85.21 FUNDS</v>
      </c>
      <c r="P45" s="349" t="str">
        <f t="shared" si="6"/>
        <v>AFCSP</v>
      </c>
      <c r="Q45" s="349" t="str">
        <f t="shared" si="6"/>
        <v>Non Federal Match - Cash</v>
      </c>
      <c r="R45" s="349" t="str">
        <f t="shared" si="6"/>
        <v>Non Federal Match - In-kind</v>
      </c>
      <c r="S45" s="349" t="str">
        <f t="shared" si="6"/>
        <v>Other (local, State, Fed)</v>
      </c>
      <c r="T45" s="349" t="str">
        <f t="shared" si="6"/>
        <v>Program Income</v>
      </c>
      <c r="U45" s="349" t="str">
        <f t="shared" si="6"/>
        <v>Total Expenditures</v>
      </c>
      <c r="V45" s="349" t="str">
        <f t="shared" si="6"/>
        <v>Individuals Served</v>
      </c>
      <c r="W45" s="349" t="str">
        <f t="shared" si="6"/>
        <v>Units of Service</v>
      </c>
      <c r="X45" s="402" t="str">
        <f t="shared" si="6"/>
        <v>OAA Title III B</v>
      </c>
      <c r="Y45" s="402" t="str">
        <f t="shared" si="6"/>
        <v>OAA Title III C1</v>
      </c>
      <c r="Z45" s="402" t="str">
        <f t="shared" si="6"/>
        <v>OAA Title III C2</v>
      </c>
      <c r="AA45" s="349" t="str">
        <f t="shared" si="6"/>
        <v>OAA Title III E</v>
      </c>
      <c r="AB45" s="402" t="str">
        <f t="shared" si="6"/>
        <v>OAA ARPA Title III B</v>
      </c>
      <c r="AC45" s="402" t="str">
        <f t="shared" si="6"/>
        <v>OAA ARPA Title III C1</v>
      </c>
      <c r="AD45" s="402" t="str">
        <f t="shared" si="6"/>
        <v>OAA APRA Title III C2</v>
      </c>
      <c r="AE45" s="349" t="str">
        <f t="shared" si="6"/>
        <v>Tax Levy</v>
      </c>
      <c r="AF45" s="349" t="str">
        <f t="shared" si="6"/>
        <v>Basic County Allocation (BCA)</v>
      </c>
      <c r="AG45" s="349" t="str">
        <f t="shared" si="6"/>
        <v>85.21 Funds</v>
      </c>
      <c r="AH45" s="349" t="str">
        <f t="shared" si="6"/>
        <v>AFCSP</v>
      </c>
      <c r="AI45" s="349" t="str">
        <f t="shared" si="6"/>
        <v>Non Federal Match - Cash</v>
      </c>
      <c r="AJ45" s="349" t="str">
        <f t="shared" si="6"/>
        <v>Non Federal Match - In-kind</v>
      </c>
      <c r="AK45" s="349" t="str">
        <f t="shared" si="6"/>
        <v>Other (local, State, Fed)</v>
      </c>
      <c r="AL45" s="349" t="str">
        <f t="shared" si="6"/>
        <v>Program Income</v>
      </c>
      <c r="AM45" s="356" t="str">
        <f t="shared" si="6"/>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+D47+Aug!V47</f>
        <v>0</v>
      </c>
      <c r="W47" s="542">
        <f>+E47+Aug!W47</f>
        <v>0</v>
      </c>
      <c r="X47" s="538">
        <f t="shared" ref="X47:Z47" si="7">+F47</f>
        <v>0</v>
      </c>
      <c r="Y47" s="538">
        <f t="shared" si="7"/>
        <v>0</v>
      </c>
      <c r="Z47" s="538">
        <f t="shared" si="7"/>
        <v>0</v>
      </c>
      <c r="AA47" s="544">
        <f>+I47+Aug!AA47</f>
        <v>0</v>
      </c>
      <c r="AB47" s="538"/>
      <c r="AC47" s="538"/>
      <c r="AD47" s="538"/>
      <c r="AE47" s="544">
        <f>+M47+Aug!AE47</f>
        <v>0</v>
      </c>
      <c r="AF47" s="544">
        <f>+N47+Aug!AF47</f>
        <v>0</v>
      </c>
      <c r="AG47" s="544">
        <f>+O47+Aug!AG47</f>
        <v>0</v>
      </c>
      <c r="AH47" s="544">
        <f>+P47+Aug!AH47</f>
        <v>0</v>
      </c>
      <c r="AI47" s="544">
        <f>+Q47+Aug!AI47</f>
        <v>0</v>
      </c>
      <c r="AJ47" s="544">
        <f>+R47+Aug!AJ47</f>
        <v>0</v>
      </c>
      <c r="AK47" s="544">
        <f>+S47+Aug!AK47</f>
        <v>0</v>
      </c>
      <c r="AL47" s="544">
        <f>+T47+Aug!AL47</f>
        <v>0</v>
      </c>
      <c r="AM47" s="545">
        <f>SUM(X47:AL47)</f>
        <v>0</v>
      </c>
    </row>
    <row r="48" spans="1:39" ht="15" thickBot="1">
      <c r="A48" s="348"/>
      <c r="B48" s="376" t="s">
        <v>406</v>
      </c>
      <c r="C48" s="376"/>
      <c r="D48" s="546">
        <f t="shared" ref="D48:AM48" si="8">SUM(D47:D47)</f>
        <v>0</v>
      </c>
      <c r="E48" s="546">
        <f t="shared" si="8"/>
        <v>0</v>
      </c>
      <c r="F48" s="547"/>
      <c r="G48" s="547"/>
      <c r="H48" s="547"/>
      <c r="I48" s="549">
        <f t="shared" si="8"/>
        <v>0</v>
      </c>
      <c r="J48" s="547"/>
      <c r="K48" s="547"/>
      <c r="L48" s="547"/>
      <c r="M48" s="549">
        <f t="shared" si="8"/>
        <v>0</v>
      </c>
      <c r="N48" s="549">
        <f t="shared" si="8"/>
        <v>0</v>
      </c>
      <c r="O48" s="549">
        <f t="shared" si="8"/>
        <v>0</v>
      </c>
      <c r="P48" s="549">
        <f t="shared" si="8"/>
        <v>0</v>
      </c>
      <c r="Q48" s="549">
        <f t="shared" si="8"/>
        <v>0</v>
      </c>
      <c r="R48" s="549">
        <f t="shared" si="8"/>
        <v>0</v>
      </c>
      <c r="S48" s="549">
        <f t="shared" si="8"/>
        <v>0</v>
      </c>
      <c r="T48" s="549">
        <f t="shared" si="8"/>
        <v>0</v>
      </c>
      <c r="U48" s="550">
        <f t="shared" si="8"/>
        <v>0</v>
      </c>
      <c r="V48" s="546">
        <f t="shared" si="8"/>
        <v>0</v>
      </c>
      <c r="W48" s="546">
        <f t="shared" si="8"/>
        <v>0</v>
      </c>
      <c r="X48" s="547">
        <f t="shared" si="8"/>
        <v>0</v>
      </c>
      <c r="Y48" s="547">
        <f t="shared" si="8"/>
        <v>0</v>
      </c>
      <c r="Z48" s="547">
        <f t="shared" si="8"/>
        <v>0</v>
      </c>
      <c r="AA48" s="549">
        <f t="shared" si="8"/>
        <v>0</v>
      </c>
      <c r="AB48" s="547"/>
      <c r="AC48" s="547"/>
      <c r="AD48" s="547"/>
      <c r="AE48" s="549">
        <f t="shared" si="8"/>
        <v>0</v>
      </c>
      <c r="AF48" s="549">
        <f t="shared" si="8"/>
        <v>0</v>
      </c>
      <c r="AG48" s="549">
        <f t="shared" si="8"/>
        <v>0</v>
      </c>
      <c r="AH48" s="549">
        <f t="shared" si="8"/>
        <v>0</v>
      </c>
      <c r="AI48" s="549">
        <f t="shared" si="8"/>
        <v>0</v>
      </c>
      <c r="AJ48" s="549">
        <f t="shared" si="8"/>
        <v>0</v>
      </c>
      <c r="AK48" s="549">
        <f t="shared" si="8"/>
        <v>0</v>
      </c>
      <c r="AL48" s="549">
        <f t="shared" si="8"/>
        <v>0</v>
      </c>
      <c r="AM48" s="549">
        <f t="shared" si="8"/>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348" customFormat="1" ht="39" customHeight="1" thickBot="1">
      <c r="D52" s="349" t="str">
        <f>Month!D26</f>
        <v>Individuals Served</v>
      </c>
      <c r="E52" s="350" t="str">
        <f>Month!E26</f>
        <v>Units of Service</v>
      </c>
      <c r="F52" s="351" t="str">
        <f>Month!F26</f>
        <v>OAA Title III B</v>
      </c>
      <c r="G52" s="449" t="str">
        <f>Month!G26</f>
        <v>OAA Title III C1</v>
      </c>
      <c r="H52" s="449" t="str">
        <f>Month!H26</f>
        <v>OAA Title III C2</v>
      </c>
      <c r="I52" s="449" t="str">
        <f>Month!I26</f>
        <v>OAA Title III E</v>
      </c>
      <c r="J52" s="351" t="str">
        <f>Month!J26</f>
        <v>OAA ARPA Title III B</v>
      </c>
      <c r="K52" s="449" t="str">
        <f>Month!K26</f>
        <v>OAA ARPA Title III C1</v>
      </c>
      <c r="L52" s="449"/>
      <c r="M52" s="450" t="str">
        <f>Month!L26</f>
        <v>EBS County</v>
      </c>
      <c r="N52" s="450" t="str">
        <f>Month!M26</f>
        <v>EBS state</v>
      </c>
      <c r="O52" s="450" t="str">
        <f>Month!N26</f>
        <v>OCI</v>
      </c>
      <c r="P52" s="450" t="str">
        <f>Month!O26</f>
        <v>SHIP</v>
      </c>
      <c r="Q52" s="450" t="str">
        <f>Month!P26</f>
        <v>MIPPA</v>
      </c>
      <c r="R52" s="349" t="str">
        <f>Month!Q26</f>
        <v>Non Federal Match - Cash</v>
      </c>
      <c r="S52" s="349" t="str">
        <f>Month!R26</f>
        <v>Non Federal Match - In-kind</v>
      </c>
      <c r="T52" s="349" t="str">
        <f>Month!S26</f>
        <v>Other (local, State, Fed)</v>
      </c>
      <c r="U52" s="349" t="str">
        <f>Month!T26</f>
        <v>Program Income</v>
      </c>
      <c r="V52" s="349" t="str">
        <f>Month!U26</f>
        <v>Total Expenditures</v>
      </c>
      <c r="W52" s="349" t="str">
        <f>Month!V26</f>
        <v>Individuals Served</v>
      </c>
      <c r="X52" s="349" t="str">
        <f>Month!W26</f>
        <v>Units of Service</v>
      </c>
      <c r="Y52" s="351" t="str">
        <f>Month!X26</f>
        <v>OAA Title III B</v>
      </c>
      <c r="Z52" s="402" t="str">
        <f>Month!Y26</f>
        <v>OAA Title III C1</v>
      </c>
      <c r="AA52" s="402" t="str">
        <f>Month!Z26</f>
        <v>OAA Title III C2</v>
      </c>
      <c r="AB52" s="449" t="str">
        <f>Month!AA26</f>
        <v>OAA Title III E</v>
      </c>
      <c r="AC52" s="402" t="str">
        <f>Month!AB26</f>
        <v>OAA ARPA Title III B</v>
      </c>
      <c r="AD52" s="402" t="str">
        <f>Month!AC26</f>
        <v>OAA ARPA Title III C1</v>
      </c>
      <c r="AE52" s="450" t="str">
        <f>Month!AD26</f>
        <v>EBS County</v>
      </c>
      <c r="AF52" s="450" t="str">
        <f>Month!AE26</f>
        <v>EBS state</v>
      </c>
      <c r="AG52" s="450" t="str">
        <f>Month!AF26</f>
        <v>OCI</v>
      </c>
      <c r="AH52" s="450" t="str">
        <f>Month!AG26</f>
        <v>SHIP</v>
      </c>
      <c r="AI52" s="450" t="str">
        <f>Month!AH26</f>
        <v>MIPPA</v>
      </c>
      <c r="AJ52" s="349" t="str">
        <f>Month!AI26</f>
        <v>Non Federal Match - Cash</v>
      </c>
      <c r="AK52" s="349" t="str">
        <f>Month!AJ26</f>
        <v>Non Federal Match - In-kind</v>
      </c>
      <c r="AL52" s="349" t="str">
        <f>Month!AK26</f>
        <v>Other (local, State, Fed)</v>
      </c>
      <c r="AM52" s="349" t="str">
        <f>Month!AL26</f>
        <v>Program Income</v>
      </c>
      <c r="AN52" s="356"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c r="S54" s="539"/>
      <c r="T54" s="539"/>
      <c r="U54" s="539"/>
      <c r="V54" s="541">
        <f>SUM(F54:U54)</f>
        <v>0</v>
      </c>
      <c r="W54" s="542">
        <f>+D54+Aug!W54</f>
        <v>0</v>
      </c>
      <c r="X54" s="542">
        <f>+E54+Aug!X54</f>
        <v>0</v>
      </c>
      <c r="Y54" s="542">
        <f>+F54+Aug!Y54</f>
        <v>0</v>
      </c>
      <c r="Z54" s="538"/>
      <c r="AA54" s="538"/>
      <c r="AB54" s="551"/>
      <c r="AC54" s="538">
        <f>+J54+Aug!AC54</f>
        <v>0</v>
      </c>
      <c r="AD54" s="538"/>
      <c r="AE54" s="542">
        <f>+M54+Aug!AE54</f>
        <v>0</v>
      </c>
      <c r="AF54" s="542">
        <f>+N54+Aug!AF54</f>
        <v>0</v>
      </c>
      <c r="AG54" s="542">
        <f>+O54+Aug!AG54</f>
        <v>0</v>
      </c>
      <c r="AH54" s="542">
        <f>+P54+Aug!AH54</f>
        <v>0</v>
      </c>
      <c r="AI54" s="542">
        <f>+Q54+Aug!AI54</f>
        <v>0</v>
      </c>
      <c r="AJ54" s="542">
        <f>+R54+Aug!AJ54</f>
        <v>0</v>
      </c>
      <c r="AK54" s="542">
        <f>+S54+Aug!AK54</f>
        <v>0</v>
      </c>
      <c r="AL54" s="542">
        <f>+T54+Aug!AL54</f>
        <v>0</v>
      </c>
      <c r="AM54" s="542">
        <f>+U54+Aug!AM54</f>
        <v>0</v>
      </c>
      <c r="AN54" s="545">
        <f>SUM(Y54:AM54)</f>
        <v>0</v>
      </c>
    </row>
    <row r="55" spans="1:40" ht="15" thickBot="1">
      <c r="A55" s="348"/>
      <c r="B55" s="376" t="s">
        <v>406</v>
      </c>
      <c r="C55" s="376"/>
      <c r="D55" s="546">
        <f t="shared" ref="D55:F55" si="9">SUM(D54:D54)</f>
        <v>0</v>
      </c>
      <c r="E55" s="546">
        <f t="shared" si="9"/>
        <v>0</v>
      </c>
      <c r="F55" s="549">
        <f t="shared" si="9"/>
        <v>0</v>
      </c>
      <c r="G55" s="552"/>
      <c r="H55" s="552"/>
      <c r="I55" s="552">
        <f t="shared" ref="I55" si="10">SUM(I54:I54)</f>
        <v>0</v>
      </c>
      <c r="J55" s="549">
        <f>SUM(J54:J54)</f>
        <v>0</v>
      </c>
      <c r="K55" s="552"/>
      <c r="L55" s="552"/>
      <c r="M55" s="549">
        <f t="shared" ref="M55:W55" si="11">SUM(M54:M54)</f>
        <v>0</v>
      </c>
      <c r="N55" s="549">
        <f t="shared" si="11"/>
        <v>0</v>
      </c>
      <c r="O55" s="549">
        <f t="shared" si="11"/>
        <v>0</v>
      </c>
      <c r="P55" s="549">
        <f t="shared" si="11"/>
        <v>0</v>
      </c>
      <c r="Q55" s="549">
        <f t="shared" si="11"/>
        <v>0</v>
      </c>
      <c r="R55" s="549">
        <f t="shared" si="11"/>
        <v>0</v>
      </c>
      <c r="S55" s="549">
        <f t="shared" si="11"/>
        <v>0</v>
      </c>
      <c r="T55" s="549">
        <f t="shared" si="11"/>
        <v>0</v>
      </c>
      <c r="U55" s="549">
        <f t="shared" si="11"/>
        <v>0</v>
      </c>
      <c r="V55" s="550">
        <f t="shared" si="11"/>
        <v>0</v>
      </c>
      <c r="W55" s="546">
        <f t="shared" si="11"/>
        <v>0</v>
      </c>
      <c r="X55" s="546">
        <f t="shared" ref="X55:Y55" si="12">SUM(X54:X54)</f>
        <v>0</v>
      </c>
      <c r="Y55" s="546">
        <f t="shared" si="12"/>
        <v>0</v>
      </c>
      <c r="Z55" s="547"/>
      <c r="AA55" s="547"/>
      <c r="AB55" s="552"/>
      <c r="AC55" s="547">
        <f t="shared" ref="AC55:AM55" si="13">SUM(AC54:AC54)</f>
        <v>0</v>
      </c>
      <c r="AD55" s="547"/>
      <c r="AE55" s="546">
        <f t="shared" si="13"/>
        <v>0</v>
      </c>
      <c r="AF55" s="546">
        <f t="shared" si="13"/>
        <v>0</v>
      </c>
      <c r="AG55" s="546">
        <f t="shared" si="13"/>
        <v>0</v>
      </c>
      <c r="AH55" s="546">
        <f t="shared" si="13"/>
        <v>0</v>
      </c>
      <c r="AI55" s="546">
        <f t="shared" si="13"/>
        <v>0</v>
      </c>
      <c r="AJ55" s="546">
        <f t="shared" si="13"/>
        <v>0</v>
      </c>
      <c r="AK55" s="546">
        <f t="shared" si="13"/>
        <v>0</v>
      </c>
      <c r="AL55" s="546">
        <f t="shared" si="13"/>
        <v>0</v>
      </c>
      <c r="AM55" s="546">
        <f t="shared" si="13"/>
        <v>0</v>
      </c>
      <c r="AN55" s="549">
        <f t="shared" ref="AN55" si="14">SUM(AN54:AN54)</f>
        <v>0</v>
      </c>
    </row>
  </sheetData>
  <sheetProtection algorithmName="SHA-512" hashValue="VTEJb/rotQ5/L9F6ZS6EQX0Muo6jTeuASbmanqff9hi/CrUhTrWI8azZTxzw26vWpEUeSEga396h3BQRF3ze+w==" saltValue="uk0bOz+E3LKVqvbpPk+Ang==" spinCount="100000" sheet="1" formatColumns="0"/>
  <mergeCells count="2">
    <mergeCell ref="A1:U1"/>
    <mergeCell ref="A2:U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errorTitle="Whole Numbers" error="You must use whole numbers, do not enter cents." xr:uid="{B5E9C1F7-3BF3-40E2-BFAB-DE261320D2AA}">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3AE30-0AF3-4475-9321-6E07CB2FB209}">
  <sheetPr>
    <tabColor rgb="FF92D050"/>
  </sheetPr>
  <dimension ref="A1:AN55"/>
  <sheetViews>
    <sheetView zoomScale="80" zoomScaleNormal="80" workbookViewId="0">
      <pane xSplit="3" ySplit="7" topLeftCell="D8" activePane="bottomRight" state="frozen"/>
      <selection activeCell="M15" sqref="M15"/>
      <selection pane="topRight" activeCell="M15" sqref="M15"/>
      <selection pane="bottomLeft" activeCell="M15" sqref="M15"/>
      <selection pane="bottomRight" activeCell="M15" sqref="M15"/>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2" width="12.664062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Oct</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348" customFormat="1" ht="42" customHeight="1" thickBot="1">
      <c r="D7" s="349" t="str">
        <f>Month!D21</f>
        <v>Individuals Served</v>
      </c>
      <c r="E7" s="350" t="str">
        <f>Month!E21</f>
        <v>Units of Service</v>
      </c>
      <c r="F7" s="351" t="str">
        <f>Month!F21</f>
        <v>OAA Title III B</v>
      </c>
      <c r="G7" s="397" t="str">
        <f>Month!G21</f>
        <v>OAA Title III C1</v>
      </c>
      <c r="H7" s="397" t="str">
        <f>Month!H21</f>
        <v>OAA Title III C2</v>
      </c>
      <c r="I7" s="397" t="str">
        <f>Month!I21</f>
        <v>OAA Title III E</v>
      </c>
      <c r="J7" s="351" t="str">
        <f>Month!J21</f>
        <v>OAA ARPA Title III B</v>
      </c>
      <c r="K7" s="397" t="str">
        <f>Month!K21</f>
        <v>OAA ARPA Title III C1</v>
      </c>
      <c r="L7" s="575" t="str">
        <f>Month!L21</f>
        <v>OAA APRA Title III C2</v>
      </c>
      <c r="M7" s="354" t="str">
        <f>Month!M21</f>
        <v>Tax Levy</v>
      </c>
      <c r="N7" s="354" t="str">
        <f>Month!N21</f>
        <v>Basic County Allocation (BCA)</v>
      </c>
      <c r="O7" s="354" t="str">
        <f>Month!O21</f>
        <v>85.21 FUNDS</v>
      </c>
      <c r="P7" s="351" t="str">
        <f>Month!P21</f>
        <v>AFCSP</v>
      </c>
      <c r="Q7" s="351" t="str">
        <f>Month!Q21</f>
        <v>Non Federal Match - Cash</v>
      </c>
      <c r="R7" s="351" t="str">
        <f>Month!R21</f>
        <v>Non Federal Match - In-kind</v>
      </c>
      <c r="S7" s="352" t="str">
        <f>Month!S21</f>
        <v>Other (local, State, Fed)</v>
      </c>
      <c r="T7" s="353" t="str">
        <f>Month!T21</f>
        <v>Program Income</v>
      </c>
      <c r="U7" s="354" t="str">
        <f>Month!U21</f>
        <v>Total Expenditures</v>
      </c>
      <c r="V7" s="355" t="str">
        <f>Month!V21</f>
        <v>Individuals Served</v>
      </c>
      <c r="W7" s="329" t="str">
        <f>Month!W21</f>
        <v>Units of Service</v>
      </c>
      <c r="X7" s="351" t="str">
        <f>Month!X21</f>
        <v>OAA Title III B</v>
      </c>
      <c r="Y7" s="397" t="str">
        <f>Month!Y21</f>
        <v>OAA Title III C1</v>
      </c>
      <c r="Z7" s="397" t="str">
        <f>Month!Z21</f>
        <v>OAA Title III C2</v>
      </c>
      <c r="AA7" s="397" t="str">
        <f>Month!AA21</f>
        <v>OAA Title III E</v>
      </c>
      <c r="AB7" s="397" t="str">
        <f>Month!AB21</f>
        <v>OAA ARPA Title III B</v>
      </c>
      <c r="AC7" s="397" t="str">
        <f>Month!AC21</f>
        <v>OAA ARPA Title III C1</v>
      </c>
      <c r="AD7" s="399" t="str">
        <f>Month!AD21</f>
        <v>OAA APRA Title III C2</v>
      </c>
      <c r="AE7" s="351" t="str">
        <f>Month!AE21</f>
        <v>Tax Levy</v>
      </c>
      <c r="AF7" s="351" t="str">
        <f>Month!AF21</f>
        <v>Basic County Allocation (BCA)</v>
      </c>
      <c r="AG7" s="351" t="str">
        <f>Month!AG21</f>
        <v>85.21 Funds</v>
      </c>
      <c r="AH7" s="351" t="str">
        <f>Month!AH21</f>
        <v>AFCSP</v>
      </c>
      <c r="AI7" s="351" t="str">
        <f>Month!AI21</f>
        <v>Non Federal Match - Cash</v>
      </c>
      <c r="AJ7" s="351" t="str">
        <f>Month!AJ21</f>
        <v>Non Federal Match - In-kind</v>
      </c>
      <c r="AK7" s="352" t="str">
        <f>Month!AK21</f>
        <v>Other (local, State, Fed)</v>
      </c>
      <c r="AL7" s="353" t="str">
        <f>Month!AL21</f>
        <v>Program Income</v>
      </c>
      <c r="AM7" s="356"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+D9+Sep!V9</f>
        <v>0</v>
      </c>
      <c r="W9" s="542">
        <f>+E9+Sep!W9</f>
        <v>0</v>
      </c>
      <c r="X9" s="545">
        <f>+F9+Sep!X9</f>
        <v>0</v>
      </c>
      <c r="Y9" s="553"/>
      <c r="Z9" s="553"/>
      <c r="AA9" s="553"/>
      <c r="AB9" s="545">
        <f>+J9+Sep!AB9</f>
        <v>0</v>
      </c>
      <c r="AC9" s="553"/>
      <c r="AD9" s="553"/>
      <c r="AE9" s="545"/>
      <c r="AF9" s="545">
        <f>+N9+Sep!AF9</f>
        <v>0</v>
      </c>
      <c r="AG9" s="545">
        <f>+O9+Sep!AG9</f>
        <v>0</v>
      </c>
      <c r="AH9" s="545">
        <f>+P9+Sep!AH9</f>
        <v>0</v>
      </c>
      <c r="AI9" s="545">
        <f>+Q9+Sep!AI9</f>
        <v>0</v>
      </c>
      <c r="AJ9" s="545">
        <f>+R9+Sep!AJ9</f>
        <v>0</v>
      </c>
      <c r="AK9" s="545">
        <f>+S9+Sep!AK9</f>
        <v>0</v>
      </c>
      <c r="AL9" s="545">
        <f>+T9+Sep!AL9</f>
        <v>0</v>
      </c>
      <c r="AM9" s="545">
        <f t="shared" ref="AM9:AM31" si="1">SUM(X9:AL9)</f>
        <v>0</v>
      </c>
    </row>
    <row r="10" spans="1:39" s="348" customFormat="1" ht="13.8">
      <c r="A10" s="396" t="s">
        <v>373</v>
      </c>
      <c r="B10" s="365" t="s">
        <v>468</v>
      </c>
      <c r="C10" s="366" t="s">
        <v>369</v>
      </c>
      <c r="D10" s="536"/>
      <c r="E10" s="537"/>
      <c r="F10" s="540"/>
      <c r="G10" s="553"/>
      <c r="H10" s="553"/>
      <c r="I10" s="553"/>
      <c r="J10" s="539"/>
      <c r="K10" s="553"/>
      <c r="L10" s="553"/>
      <c r="M10" s="539"/>
      <c r="N10" s="539"/>
      <c r="O10" s="539"/>
      <c r="P10" s="539"/>
      <c r="Q10" s="539"/>
      <c r="R10" s="539"/>
      <c r="S10" s="539"/>
      <c r="T10" s="539"/>
      <c r="U10" s="541">
        <f t="shared" si="0"/>
        <v>0</v>
      </c>
      <c r="V10" s="542">
        <f>+D10+Sep!V10</f>
        <v>0</v>
      </c>
      <c r="W10" s="542">
        <f>+E10+Sep!W10</f>
        <v>0</v>
      </c>
      <c r="X10" s="545">
        <f>+F10+Sep!X10</f>
        <v>0</v>
      </c>
      <c r="Y10" s="538"/>
      <c r="Z10" s="538"/>
      <c r="AA10" s="538"/>
      <c r="AB10" s="545">
        <f>+J10+Sep!AB10</f>
        <v>0</v>
      </c>
      <c r="AC10" s="538"/>
      <c r="AD10" s="538"/>
      <c r="AE10" s="545"/>
      <c r="AF10" s="545">
        <f>+N10+Sep!AF10</f>
        <v>0</v>
      </c>
      <c r="AG10" s="545">
        <f>+O10+Sep!AG10</f>
        <v>0</v>
      </c>
      <c r="AH10" s="545">
        <f>+P10+Sep!AH10</f>
        <v>0</v>
      </c>
      <c r="AI10" s="545">
        <f>+Q10+Sep!AI10</f>
        <v>0</v>
      </c>
      <c r="AJ10" s="545">
        <f>+R10+Sep!AJ10</f>
        <v>0</v>
      </c>
      <c r="AK10" s="545">
        <f>+S10+Sep!AK10</f>
        <v>0</v>
      </c>
      <c r="AL10" s="545">
        <f>+T10+Sep!AL10</f>
        <v>0</v>
      </c>
      <c r="AM10" s="545">
        <f t="shared" si="1"/>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+D11+Sep!V11</f>
        <v>0</v>
      </c>
      <c r="W11" s="542">
        <f>+E11+Sep!W11</f>
        <v>0</v>
      </c>
      <c r="X11" s="545">
        <f>+F11+Sep!X11</f>
        <v>0</v>
      </c>
      <c r="Y11" s="538"/>
      <c r="Z11" s="538"/>
      <c r="AA11" s="538"/>
      <c r="AB11" s="545">
        <f>+J11+Sep!AB11</f>
        <v>0</v>
      </c>
      <c r="AC11" s="538"/>
      <c r="AD11" s="538"/>
      <c r="AE11" s="545"/>
      <c r="AF11" s="545">
        <f>+N11+Sep!AF11</f>
        <v>0</v>
      </c>
      <c r="AG11" s="545">
        <f>+O11+Sep!AG11</f>
        <v>0</v>
      </c>
      <c r="AH11" s="545">
        <f>+P11+Sep!AH11</f>
        <v>0</v>
      </c>
      <c r="AI11" s="545">
        <f>+Q11+Sep!AI11</f>
        <v>0</v>
      </c>
      <c r="AJ11" s="545">
        <f>+R11+Sep!AJ11</f>
        <v>0</v>
      </c>
      <c r="AK11" s="545">
        <f>+S11+Sep!AK11</f>
        <v>0</v>
      </c>
      <c r="AL11" s="545">
        <f>+T11+Sep!AL11</f>
        <v>0</v>
      </c>
      <c r="AM11" s="545">
        <f t="shared" si="1"/>
        <v>0</v>
      </c>
    </row>
    <row r="12" spans="1:39" s="348" customFormat="1" ht="13.8">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+D12+Sep!V12</f>
        <v>0</v>
      </c>
      <c r="W12" s="542">
        <f>+E12+Sep!W12</f>
        <v>0</v>
      </c>
      <c r="X12" s="545">
        <f>+F12+Sep!X12</f>
        <v>0</v>
      </c>
      <c r="Y12" s="538"/>
      <c r="Z12" s="538"/>
      <c r="AA12" s="538"/>
      <c r="AB12" s="545">
        <f>+J12+Sep!AB12</f>
        <v>0</v>
      </c>
      <c r="AC12" s="538"/>
      <c r="AD12" s="538"/>
      <c r="AE12" s="545"/>
      <c r="AF12" s="545">
        <f>+N12+Sep!AF12</f>
        <v>0</v>
      </c>
      <c r="AG12" s="545">
        <f>+O12+Sep!AG12</f>
        <v>0</v>
      </c>
      <c r="AH12" s="545">
        <f>+P12+Sep!AH12</f>
        <v>0</v>
      </c>
      <c r="AI12" s="545">
        <f>+Q12+Sep!AI12</f>
        <v>0</v>
      </c>
      <c r="AJ12" s="545">
        <f>+R12+Sep!AJ12</f>
        <v>0</v>
      </c>
      <c r="AK12" s="545">
        <f>+S12+Sep!AK12</f>
        <v>0</v>
      </c>
      <c r="AL12" s="545">
        <f>+T12+Sep!AL12</f>
        <v>0</v>
      </c>
      <c r="AM12" s="545">
        <f t="shared" si="1"/>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+D13+Sep!V13</f>
        <v>0</v>
      </c>
      <c r="W13" s="561">
        <f>+E13+Sep!W13</f>
        <v>0</v>
      </c>
      <c r="X13" s="559">
        <f>+F13+Sep!X13</f>
        <v>0</v>
      </c>
      <c r="Y13" s="551"/>
      <c r="Z13" s="551"/>
      <c r="AA13" s="551"/>
      <c r="AB13" s="559">
        <f>+J13+Sep!AB13</f>
        <v>0</v>
      </c>
      <c r="AC13" s="551"/>
      <c r="AD13" s="551"/>
      <c r="AE13" s="559"/>
      <c r="AF13" s="559">
        <f>+N13+Sep!AF13</f>
        <v>0</v>
      </c>
      <c r="AG13" s="559">
        <f>+O13+Sep!AG13</f>
        <v>0</v>
      </c>
      <c r="AH13" s="559">
        <f>+P13+Sep!AH13</f>
        <v>0</v>
      </c>
      <c r="AI13" s="559">
        <f>+Q13+Sep!AI13</f>
        <v>0</v>
      </c>
      <c r="AJ13" s="559">
        <f>+R13+Sep!AJ13</f>
        <v>0</v>
      </c>
      <c r="AK13" s="559">
        <f>+S13+Sep!AK13</f>
        <v>0</v>
      </c>
      <c r="AL13" s="559">
        <f>+T13+Sep!AL13</f>
        <v>0</v>
      </c>
      <c r="AM13" s="559">
        <f t="shared" si="1"/>
        <v>0</v>
      </c>
    </row>
    <row r="14" spans="1:39" s="348" customFormat="1" ht="13.8">
      <c r="A14" s="396" t="s">
        <v>383</v>
      </c>
      <c r="B14" s="365"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+D14+Sep!V14</f>
        <v>0</v>
      </c>
      <c r="W14" s="542">
        <f>+E14+Sep!W14</f>
        <v>0</v>
      </c>
      <c r="X14" s="545">
        <f>+F14+Sep!X14</f>
        <v>0</v>
      </c>
      <c r="Y14" s="538"/>
      <c r="Z14" s="538"/>
      <c r="AA14" s="538"/>
      <c r="AB14" s="545">
        <f>+J14+Sep!AB14</f>
        <v>0</v>
      </c>
      <c r="AC14" s="538"/>
      <c r="AD14" s="538"/>
      <c r="AE14" s="545"/>
      <c r="AF14" s="545">
        <f>+N14+Sep!AF14</f>
        <v>0</v>
      </c>
      <c r="AG14" s="545">
        <f>+O14+Sep!AG14</f>
        <v>0</v>
      </c>
      <c r="AH14" s="545">
        <f>+P14+Sep!AH14</f>
        <v>0</v>
      </c>
      <c r="AI14" s="545">
        <f>+Q14+Sep!AI14</f>
        <v>0</v>
      </c>
      <c r="AJ14" s="545">
        <f>+R14+Sep!AJ14</f>
        <v>0</v>
      </c>
      <c r="AK14" s="545">
        <f>+S14+Sep!AK14</f>
        <v>0</v>
      </c>
      <c r="AL14" s="545">
        <f>+T14+Sep!AL14</f>
        <v>0</v>
      </c>
      <c r="AM14" s="545">
        <f t="shared" si="1"/>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+D15+Sep!V15</f>
        <v>0</v>
      </c>
      <c r="W15" s="542">
        <f>+E15+Sep!W15</f>
        <v>0</v>
      </c>
      <c r="X15" s="545">
        <f>+F15+Sep!X15</f>
        <v>0</v>
      </c>
      <c r="Y15" s="538"/>
      <c r="Z15" s="538"/>
      <c r="AA15" s="538"/>
      <c r="AB15" s="545">
        <f>+J15+Sep!AB15</f>
        <v>0</v>
      </c>
      <c r="AC15" s="538"/>
      <c r="AD15" s="538"/>
      <c r="AE15" s="545"/>
      <c r="AF15" s="545">
        <f>+N15+Sep!AF15</f>
        <v>0</v>
      </c>
      <c r="AG15" s="545">
        <f>+O15+Sep!AG15</f>
        <v>0</v>
      </c>
      <c r="AH15" s="545">
        <f>+P15+Sep!AH15</f>
        <v>0</v>
      </c>
      <c r="AI15" s="545">
        <f>+Q15+Sep!AI15</f>
        <v>0</v>
      </c>
      <c r="AJ15" s="545">
        <f>+R15+Sep!AJ15</f>
        <v>0</v>
      </c>
      <c r="AK15" s="545">
        <f>+S15+Sep!AK15</f>
        <v>0</v>
      </c>
      <c r="AL15" s="545">
        <f>+T15+Sep!AL15</f>
        <v>0</v>
      </c>
      <c r="AM15" s="545">
        <f t="shared" si="1"/>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42">
        <f>+D16+Sep!V16</f>
        <v>0</v>
      </c>
      <c r="W16" s="542">
        <f>+E16+Sep!W16</f>
        <v>0</v>
      </c>
      <c r="X16" s="545">
        <f>+F16+Sep!X16</f>
        <v>0</v>
      </c>
      <c r="Y16" s="568"/>
      <c r="Z16" s="568"/>
      <c r="AA16" s="568"/>
      <c r="AB16" s="545">
        <f>+J16+Sep!AB16</f>
        <v>0</v>
      </c>
      <c r="AC16" s="568"/>
      <c r="AD16" s="568"/>
      <c r="AE16" s="545"/>
      <c r="AF16" s="545">
        <f>+N16+Sep!AF16</f>
        <v>0</v>
      </c>
      <c r="AG16" s="545">
        <f>+O16+Sep!AG16</f>
        <v>0</v>
      </c>
      <c r="AH16" s="545">
        <f>+P16+Sep!AH16</f>
        <v>0</v>
      </c>
      <c r="AI16" s="545">
        <f>+Q16+Sep!AI16</f>
        <v>0</v>
      </c>
      <c r="AJ16" s="545">
        <f>+R16+Sep!AJ16</f>
        <v>0</v>
      </c>
      <c r="AK16" s="545">
        <f>+S16+Sep!AK16</f>
        <v>0</v>
      </c>
      <c r="AL16" s="545">
        <f>+T16+Sep!AL16</f>
        <v>0</v>
      </c>
      <c r="AM16" s="545">
        <f t="shared" si="1"/>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42">
        <f>+D17+Sep!V17</f>
        <v>0</v>
      </c>
      <c r="W17" s="542">
        <f>+E17+Sep!W17</f>
        <v>0</v>
      </c>
      <c r="X17" s="545">
        <f>+F17+Sep!X17</f>
        <v>0</v>
      </c>
      <c r="Y17" s="568"/>
      <c r="Z17" s="568"/>
      <c r="AA17" s="568"/>
      <c r="AB17" s="545">
        <f>+J17+Sep!AB17</f>
        <v>0</v>
      </c>
      <c r="AC17" s="568"/>
      <c r="AD17" s="568"/>
      <c r="AE17" s="545"/>
      <c r="AF17" s="545">
        <f>+N17+Sep!AF17</f>
        <v>0</v>
      </c>
      <c r="AG17" s="545">
        <f>+O17+Sep!AG17</f>
        <v>0</v>
      </c>
      <c r="AH17" s="545">
        <f>+P17+Sep!AH17</f>
        <v>0</v>
      </c>
      <c r="AI17" s="545">
        <f>+Q17+Sep!AI17</f>
        <v>0</v>
      </c>
      <c r="AJ17" s="545">
        <f>+R17+Sep!AJ17</f>
        <v>0</v>
      </c>
      <c r="AK17" s="545">
        <f>+S17+Sep!AK17</f>
        <v>0</v>
      </c>
      <c r="AL17" s="545">
        <f>+T17+Sep!AL17</f>
        <v>0</v>
      </c>
      <c r="AM17" s="545">
        <f t="shared" si="1"/>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42">
        <f>+D18+Sep!V18</f>
        <v>0</v>
      </c>
      <c r="W18" s="542">
        <f>+E18+Sep!W18</f>
        <v>0</v>
      </c>
      <c r="X18" s="545">
        <f>+F18+Sep!X18</f>
        <v>0</v>
      </c>
      <c r="Y18" s="568"/>
      <c r="Z18" s="568"/>
      <c r="AA18" s="568"/>
      <c r="AB18" s="545">
        <f>+J18+Sep!AB18</f>
        <v>0</v>
      </c>
      <c r="AC18" s="568"/>
      <c r="AD18" s="568"/>
      <c r="AE18" s="545"/>
      <c r="AF18" s="545">
        <f>+N18+Sep!AF18</f>
        <v>0</v>
      </c>
      <c r="AG18" s="545">
        <f>+O18+Sep!AG18</f>
        <v>0</v>
      </c>
      <c r="AH18" s="545">
        <f>+P18+Sep!AH18</f>
        <v>0</v>
      </c>
      <c r="AI18" s="545">
        <f>+Q18+Sep!AI18</f>
        <v>0</v>
      </c>
      <c r="AJ18" s="545">
        <f>+R18+Sep!AJ18</f>
        <v>0</v>
      </c>
      <c r="AK18" s="545">
        <f>+S18+Sep!AK18</f>
        <v>0</v>
      </c>
      <c r="AL18" s="545">
        <f>+T18+Sep!AL18</f>
        <v>0</v>
      </c>
      <c r="AM18" s="545">
        <f t="shared" si="1"/>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42">
        <f>+D19+Sep!V19</f>
        <v>0</v>
      </c>
      <c r="W19" s="542">
        <f>+E19+Sep!W19</f>
        <v>0</v>
      </c>
      <c r="X19" s="545">
        <f>+F19+Sep!X19</f>
        <v>0</v>
      </c>
      <c r="Y19" s="568"/>
      <c r="Z19" s="568"/>
      <c r="AA19" s="568"/>
      <c r="AB19" s="545">
        <f>+J19+Sep!AB19</f>
        <v>0</v>
      </c>
      <c r="AC19" s="568"/>
      <c r="AD19" s="568"/>
      <c r="AE19" s="545"/>
      <c r="AF19" s="545">
        <f>+N19+Sep!AF19</f>
        <v>0</v>
      </c>
      <c r="AG19" s="545">
        <f>+O19+Sep!AG19</f>
        <v>0</v>
      </c>
      <c r="AH19" s="545">
        <f>+P19+Sep!AH19</f>
        <v>0</v>
      </c>
      <c r="AI19" s="545">
        <f>+Q19+Sep!AI19</f>
        <v>0</v>
      </c>
      <c r="AJ19" s="545">
        <f>+R19+Sep!AJ19</f>
        <v>0</v>
      </c>
      <c r="AK19" s="545">
        <f>+S19+Sep!AK19</f>
        <v>0</v>
      </c>
      <c r="AL19" s="545">
        <f>+T19+Sep!AL19</f>
        <v>0</v>
      </c>
      <c r="AM19" s="545">
        <f t="shared" si="1"/>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42">
        <f>+D20+Sep!V20</f>
        <v>0</v>
      </c>
      <c r="W20" s="542">
        <f>+E20+Sep!W20</f>
        <v>0</v>
      </c>
      <c r="X20" s="545">
        <f>+F20+Sep!X20</f>
        <v>0</v>
      </c>
      <c r="Y20" s="568"/>
      <c r="Z20" s="568"/>
      <c r="AA20" s="568"/>
      <c r="AB20" s="545">
        <f>+J20+Sep!AB20</f>
        <v>0</v>
      </c>
      <c r="AC20" s="568"/>
      <c r="AD20" s="568"/>
      <c r="AE20" s="545"/>
      <c r="AF20" s="545">
        <f>+N20+Sep!AF20</f>
        <v>0</v>
      </c>
      <c r="AG20" s="545">
        <f>+O20+Sep!AG20</f>
        <v>0</v>
      </c>
      <c r="AH20" s="545">
        <f>+P20+Sep!AH20</f>
        <v>0</v>
      </c>
      <c r="AI20" s="545">
        <f>+Q20+Sep!AI20</f>
        <v>0</v>
      </c>
      <c r="AJ20" s="545">
        <f>+R20+Sep!AJ20</f>
        <v>0</v>
      </c>
      <c r="AK20" s="545">
        <f>+S20+Sep!AK20</f>
        <v>0</v>
      </c>
      <c r="AL20" s="545">
        <f>+T20+Sep!AL20</f>
        <v>0</v>
      </c>
      <c r="AM20" s="545">
        <f t="shared" si="1"/>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42">
        <f>+D21+Sep!V21</f>
        <v>0</v>
      </c>
      <c r="W21" s="542">
        <f>+E21+Sep!W21</f>
        <v>0</v>
      </c>
      <c r="X21" s="545">
        <f>+F21+Sep!X21</f>
        <v>0</v>
      </c>
      <c r="Y21" s="568"/>
      <c r="Z21" s="568"/>
      <c r="AA21" s="568"/>
      <c r="AB21" s="545">
        <f>+J21+Sep!AB21</f>
        <v>0</v>
      </c>
      <c r="AC21" s="568"/>
      <c r="AD21" s="568"/>
      <c r="AE21" s="545"/>
      <c r="AF21" s="545">
        <f>+N21+Sep!AF21</f>
        <v>0</v>
      </c>
      <c r="AG21" s="545">
        <f>+O21+Sep!AG21</f>
        <v>0</v>
      </c>
      <c r="AH21" s="545">
        <f>+P21+Sep!AH21</f>
        <v>0</v>
      </c>
      <c r="AI21" s="545">
        <f>+Q21+Sep!AI21</f>
        <v>0</v>
      </c>
      <c r="AJ21" s="545">
        <f>+R21+Sep!AJ21</f>
        <v>0</v>
      </c>
      <c r="AK21" s="545">
        <f>+S21+Sep!AK21</f>
        <v>0</v>
      </c>
      <c r="AL21" s="545">
        <f>+T21+Sep!AL21</f>
        <v>0</v>
      </c>
      <c r="AM21" s="545">
        <f t="shared" si="1"/>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42">
        <f>+D22+Sep!V22</f>
        <v>0</v>
      </c>
      <c r="W22" s="542">
        <f>+E22+Sep!W22</f>
        <v>0</v>
      </c>
      <c r="X22" s="545">
        <f>+F22+Sep!X22</f>
        <v>0</v>
      </c>
      <c r="Y22" s="568"/>
      <c r="Z22" s="568"/>
      <c r="AA22" s="568"/>
      <c r="AB22" s="545">
        <f>+J22+Sep!AB22</f>
        <v>0</v>
      </c>
      <c r="AC22" s="568"/>
      <c r="AD22" s="568"/>
      <c r="AE22" s="545"/>
      <c r="AF22" s="545">
        <f>+N22+Sep!AF22</f>
        <v>0</v>
      </c>
      <c r="AG22" s="545">
        <f>+O22+Sep!AG22</f>
        <v>0</v>
      </c>
      <c r="AH22" s="545">
        <f>+P22+Sep!AH22</f>
        <v>0</v>
      </c>
      <c r="AI22" s="545">
        <f>+Q22+Sep!AI22</f>
        <v>0</v>
      </c>
      <c r="AJ22" s="545">
        <f>+R22+Sep!AJ22</f>
        <v>0</v>
      </c>
      <c r="AK22" s="545">
        <f>+S22+Sep!AK22</f>
        <v>0</v>
      </c>
      <c r="AL22" s="545">
        <f>+T22+Sep!AL22</f>
        <v>0</v>
      </c>
      <c r="AM22" s="545">
        <f t="shared" si="1"/>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42">
        <f>+D23+Sep!V23</f>
        <v>0</v>
      </c>
      <c r="W23" s="542">
        <f>+E23+Sep!W23</f>
        <v>0</v>
      </c>
      <c r="X23" s="545">
        <f>+F23+Sep!X23</f>
        <v>0</v>
      </c>
      <c r="Y23" s="568"/>
      <c r="Z23" s="568"/>
      <c r="AA23" s="568"/>
      <c r="AB23" s="545">
        <f>+J23+Sep!AB23</f>
        <v>0</v>
      </c>
      <c r="AC23" s="568"/>
      <c r="AD23" s="568"/>
      <c r="AE23" s="545"/>
      <c r="AF23" s="545">
        <f>+N23+Sep!AF23</f>
        <v>0</v>
      </c>
      <c r="AG23" s="545">
        <f>+O23+Sep!AG23</f>
        <v>0</v>
      </c>
      <c r="AH23" s="545">
        <f>+P23+Sep!AH23</f>
        <v>0</v>
      </c>
      <c r="AI23" s="545">
        <f>+Q23+Sep!AI23</f>
        <v>0</v>
      </c>
      <c r="AJ23" s="545">
        <f>+R23+Sep!AJ23</f>
        <v>0</v>
      </c>
      <c r="AK23" s="545">
        <f>+S23+Sep!AK23</f>
        <v>0</v>
      </c>
      <c r="AL23" s="545">
        <f>+T23+Sep!AL23</f>
        <v>0</v>
      </c>
      <c r="AM23" s="545">
        <f t="shared" si="1"/>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42">
        <f>+D24+Sep!V24</f>
        <v>0</v>
      </c>
      <c r="W24" s="542">
        <f>+E24+Sep!W24</f>
        <v>0</v>
      </c>
      <c r="X24" s="545">
        <f>+F24+Sep!X24</f>
        <v>0</v>
      </c>
      <c r="Y24" s="568"/>
      <c r="Z24" s="568"/>
      <c r="AA24" s="568"/>
      <c r="AB24" s="545">
        <f>+J24+Sep!AB24</f>
        <v>0</v>
      </c>
      <c r="AC24" s="568"/>
      <c r="AD24" s="568"/>
      <c r="AE24" s="545"/>
      <c r="AF24" s="545">
        <f>+N24+Sep!AF24</f>
        <v>0</v>
      </c>
      <c r="AG24" s="545">
        <f>+O24+Sep!AG24</f>
        <v>0</v>
      </c>
      <c r="AH24" s="545">
        <f>+P24+Sep!AH24</f>
        <v>0</v>
      </c>
      <c r="AI24" s="545">
        <f>+Q24+Sep!AI24</f>
        <v>0</v>
      </c>
      <c r="AJ24" s="545">
        <f>+R24+Sep!AJ24</f>
        <v>0</v>
      </c>
      <c r="AK24" s="545">
        <f>+S24+Sep!AK24</f>
        <v>0</v>
      </c>
      <c r="AL24" s="545">
        <f>+T24+Sep!AL24</f>
        <v>0</v>
      </c>
      <c r="AM24" s="545">
        <f t="shared" si="1"/>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42">
        <f>+D25+Sep!V25</f>
        <v>0</v>
      </c>
      <c r="W25" s="542">
        <f>+E25+Sep!W25</f>
        <v>0</v>
      </c>
      <c r="X25" s="545">
        <f>+F25+Sep!X25</f>
        <v>0</v>
      </c>
      <c r="Y25" s="568"/>
      <c r="Z25" s="568"/>
      <c r="AA25" s="568"/>
      <c r="AB25" s="545">
        <f>+J25+Sep!AB25</f>
        <v>0</v>
      </c>
      <c r="AC25" s="568"/>
      <c r="AD25" s="568"/>
      <c r="AE25" s="545"/>
      <c r="AF25" s="545">
        <f>+N25+Sep!AF25</f>
        <v>0</v>
      </c>
      <c r="AG25" s="545">
        <f>+O25+Sep!AG25</f>
        <v>0</v>
      </c>
      <c r="AH25" s="545">
        <f>+P25+Sep!AH25</f>
        <v>0</v>
      </c>
      <c r="AI25" s="545">
        <f>+Q25+Sep!AI25</f>
        <v>0</v>
      </c>
      <c r="AJ25" s="545">
        <f>+R25+Sep!AJ25</f>
        <v>0</v>
      </c>
      <c r="AK25" s="545">
        <f>+S25+Sep!AK25</f>
        <v>0</v>
      </c>
      <c r="AL25" s="545">
        <f>+T25+Sep!AL25</f>
        <v>0</v>
      </c>
      <c r="AM25" s="545">
        <f t="shared" si="1"/>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42">
        <f>+D26+Sep!V26</f>
        <v>0</v>
      </c>
      <c r="W26" s="542">
        <f>+E26+Sep!W26</f>
        <v>0</v>
      </c>
      <c r="X26" s="545">
        <f>+F26+Sep!X26</f>
        <v>0</v>
      </c>
      <c r="Y26" s="568"/>
      <c r="Z26" s="568"/>
      <c r="AA26" s="568"/>
      <c r="AB26" s="545">
        <f>+J26+Sep!AB26</f>
        <v>0</v>
      </c>
      <c r="AC26" s="568"/>
      <c r="AD26" s="568"/>
      <c r="AE26" s="545"/>
      <c r="AF26" s="545">
        <f>+N26+Sep!AF26</f>
        <v>0</v>
      </c>
      <c r="AG26" s="545">
        <f>+O26+Sep!AG26</f>
        <v>0</v>
      </c>
      <c r="AH26" s="545">
        <f>+P26+Sep!AH26</f>
        <v>0</v>
      </c>
      <c r="AI26" s="545">
        <f>+Q26+Sep!AI26</f>
        <v>0</v>
      </c>
      <c r="AJ26" s="545">
        <f>+R26+Sep!AJ26</f>
        <v>0</v>
      </c>
      <c r="AK26" s="545">
        <f>+S26+Sep!AK26</f>
        <v>0</v>
      </c>
      <c r="AL26" s="545">
        <f>+T26+Sep!AL26</f>
        <v>0</v>
      </c>
      <c r="AM26" s="545">
        <f t="shared" si="1"/>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42">
        <f>+D27+Sep!V27</f>
        <v>0</v>
      </c>
      <c r="W27" s="542">
        <f>+E27+Sep!W27</f>
        <v>0</v>
      </c>
      <c r="X27" s="545">
        <f>+F27+Sep!X27</f>
        <v>0</v>
      </c>
      <c r="Y27" s="568"/>
      <c r="Z27" s="568"/>
      <c r="AA27" s="568"/>
      <c r="AB27" s="545">
        <f>+J27+Sep!AB27</f>
        <v>0</v>
      </c>
      <c r="AC27" s="568"/>
      <c r="AD27" s="568"/>
      <c r="AE27" s="545"/>
      <c r="AF27" s="545">
        <f>+N27+Sep!AF27</f>
        <v>0</v>
      </c>
      <c r="AG27" s="545">
        <f>+O27+Sep!AG27</f>
        <v>0</v>
      </c>
      <c r="AH27" s="545">
        <f>+P27+Sep!AH27</f>
        <v>0</v>
      </c>
      <c r="AI27" s="545">
        <f>+Q27+Sep!AI27</f>
        <v>0</v>
      </c>
      <c r="AJ27" s="545">
        <f>+R27+Sep!AJ27</f>
        <v>0</v>
      </c>
      <c r="AK27" s="545">
        <f>+S27+Sep!AK27</f>
        <v>0</v>
      </c>
      <c r="AL27" s="545">
        <f>+T27+Sep!AL27</f>
        <v>0</v>
      </c>
      <c r="AM27" s="545">
        <f t="shared" si="1"/>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42">
        <f>+D28+Sep!V28</f>
        <v>0</v>
      </c>
      <c r="W28" s="542">
        <f>+E28+Sep!W28</f>
        <v>0</v>
      </c>
      <c r="X28" s="545">
        <f>+F28+Sep!X28</f>
        <v>0</v>
      </c>
      <c r="Y28" s="568"/>
      <c r="Z28" s="568"/>
      <c r="AA28" s="568"/>
      <c r="AB28" s="545">
        <f>+J28+Sep!AB28</f>
        <v>0</v>
      </c>
      <c r="AC28" s="568"/>
      <c r="AD28" s="568"/>
      <c r="AE28" s="545"/>
      <c r="AF28" s="545">
        <f>+N28+Sep!AF28</f>
        <v>0</v>
      </c>
      <c r="AG28" s="545">
        <f>+O28+Sep!AG28</f>
        <v>0</v>
      </c>
      <c r="AH28" s="545">
        <f>+P28+Sep!AH28</f>
        <v>0</v>
      </c>
      <c r="AI28" s="545">
        <f>+Q28+Sep!AI28</f>
        <v>0</v>
      </c>
      <c r="AJ28" s="545">
        <f>+R28+Sep!AJ28</f>
        <v>0</v>
      </c>
      <c r="AK28" s="545">
        <f>+S28+Sep!AK28</f>
        <v>0</v>
      </c>
      <c r="AL28" s="545">
        <f>+T28+Sep!AL28</f>
        <v>0</v>
      </c>
      <c r="AM28" s="545">
        <f t="shared" si="1"/>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42">
        <f>+D29+Sep!V29</f>
        <v>0</v>
      </c>
      <c r="W29" s="542">
        <f>+E29+Sep!W29</f>
        <v>0</v>
      </c>
      <c r="X29" s="545">
        <f>+F29+Sep!X29</f>
        <v>0</v>
      </c>
      <c r="Y29" s="568"/>
      <c r="Z29" s="568"/>
      <c r="AA29" s="568"/>
      <c r="AB29" s="545">
        <f>+J29+Sep!AB29</f>
        <v>0</v>
      </c>
      <c r="AC29" s="568"/>
      <c r="AD29" s="568"/>
      <c r="AE29" s="545"/>
      <c r="AF29" s="545">
        <f>+N29+Sep!AF29</f>
        <v>0</v>
      </c>
      <c r="AG29" s="545">
        <f>+O29+Sep!AG29</f>
        <v>0</v>
      </c>
      <c r="AH29" s="545">
        <f>+P29+Sep!AH29</f>
        <v>0</v>
      </c>
      <c r="AI29" s="545">
        <f>+Q29+Sep!AI29</f>
        <v>0</v>
      </c>
      <c r="AJ29" s="545">
        <f>+R29+Sep!AJ29</f>
        <v>0</v>
      </c>
      <c r="AK29" s="545">
        <f>+S29+Sep!AK29</f>
        <v>0</v>
      </c>
      <c r="AL29" s="545">
        <f>+T29+Sep!AL29</f>
        <v>0</v>
      </c>
      <c r="AM29" s="545">
        <f t="shared" si="1"/>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42">
        <f>+D30+Sep!V30</f>
        <v>0</v>
      </c>
      <c r="W30" s="542">
        <f>+E30+Sep!W30</f>
        <v>0</v>
      </c>
      <c r="X30" s="545">
        <f>+F30+Sep!X30</f>
        <v>0</v>
      </c>
      <c r="Y30" s="568"/>
      <c r="Z30" s="568"/>
      <c r="AA30" s="568"/>
      <c r="AB30" s="545">
        <f>+J30+Sep!AB30</f>
        <v>0</v>
      </c>
      <c r="AC30" s="568"/>
      <c r="AD30" s="568"/>
      <c r="AE30" s="545"/>
      <c r="AF30" s="545">
        <f>+N30+Sep!AF30</f>
        <v>0</v>
      </c>
      <c r="AG30" s="545">
        <f>+O30+Sep!AG30</f>
        <v>0</v>
      </c>
      <c r="AH30" s="545">
        <f>+P30+Sep!AH30</f>
        <v>0</v>
      </c>
      <c r="AI30" s="545">
        <f>+Q30+Sep!AI30</f>
        <v>0</v>
      </c>
      <c r="AJ30" s="545">
        <f>+R30+Sep!AJ30</f>
        <v>0</v>
      </c>
      <c r="AK30" s="545">
        <f>+S30+Sep!AK30</f>
        <v>0</v>
      </c>
      <c r="AL30" s="545">
        <f>+T30+Sep!AL30</f>
        <v>0</v>
      </c>
      <c r="AM30" s="545">
        <f t="shared" si="1"/>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42">
        <f>+D31+Sep!V31</f>
        <v>0</v>
      </c>
      <c r="W31" s="542">
        <f>+E31+Sep!W31</f>
        <v>0</v>
      </c>
      <c r="X31" s="545">
        <f>+F31+Sep!X31</f>
        <v>0</v>
      </c>
      <c r="Y31" s="568"/>
      <c r="Z31" s="568"/>
      <c r="AA31" s="568"/>
      <c r="AB31" s="545">
        <f>+J31+Sep!AB31</f>
        <v>0</v>
      </c>
      <c r="AC31" s="568"/>
      <c r="AD31" s="568"/>
      <c r="AE31" s="545"/>
      <c r="AF31" s="545">
        <f>+N31+Sep!AF31</f>
        <v>0</v>
      </c>
      <c r="AG31" s="545">
        <f>+O31+Sep!AG31</f>
        <v>0</v>
      </c>
      <c r="AH31" s="545">
        <f>+P31+Sep!AH31</f>
        <v>0</v>
      </c>
      <c r="AI31" s="545">
        <f>+Q31+Sep!AI31</f>
        <v>0</v>
      </c>
      <c r="AJ31" s="545">
        <f>+R31+Sep!AJ31</f>
        <v>0</v>
      </c>
      <c r="AK31" s="545">
        <f>+S31+Sep!AK31</f>
        <v>0</v>
      </c>
      <c r="AL31" s="545">
        <f>+T31+Sep!AL31</f>
        <v>0</v>
      </c>
      <c r="AM31" s="545">
        <f t="shared" si="1"/>
        <v>0</v>
      </c>
    </row>
    <row r="32" spans="1:39" ht="15" thickBot="1">
      <c r="B32" s="376" t="s">
        <v>406</v>
      </c>
      <c r="C32" s="376"/>
      <c r="D32" s="546">
        <f t="shared" ref="D32:T32" si="2">SUM(D9:D31)</f>
        <v>0</v>
      </c>
      <c r="E32" s="546">
        <f t="shared" si="2"/>
        <v>0</v>
      </c>
      <c r="F32" s="549">
        <f t="shared" si="2"/>
        <v>0</v>
      </c>
      <c r="G32" s="547"/>
      <c r="H32" s="547"/>
      <c r="I32" s="547"/>
      <c r="J32" s="549">
        <f t="shared" si="2"/>
        <v>0</v>
      </c>
      <c r="K32" s="547"/>
      <c r="L32" s="547"/>
      <c r="M32" s="549">
        <f t="shared" si="2"/>
        <v>0</v>
      </c>
      <c r="N32" s="549">
        <f t="shared" si="2"/>
        <v>0</v>
      </c>
      <c r="O32" s="549">
        <f t="shared" si="2"/>
        <v>0</v>
      </c>
      <c r="P32" s="549">
        <f t="shared" si="2"/>
        <v>0</v>
      </c>
      <c r="Q32" s="549">
        <f t="shared" si="2"/>
        <v>0</v>
      </c>
      <c r="R32" s="549">
        <f t="shared" si="2"/>
        <v>0</v>
      </c>
      <c r="S32" s="549">
        <f t="shared" si="2"/>
        <v>0</v>
      </c>
      <c r="T32" s="549">
        <f t="shared" si="2"/>
        <v>0</v>
      </c>
      <c r="U32" s="550">
        <f>SUM(U8:U31)</f>
        <v>0</v>
      </c>
      <c r="V32" s="546">
        <f t="shared" ref="V32:AM32" si="3">SUM(V9:V31)</f>
        <v>0</v>
      </c>
      <c r="W32" s="546">
        <f t="shared" si="3"/>
        <v>0</v>
      </c>
      <c r="X32" s="549">
        <f t="shared" si="3"/>
        <v>0</v>
      </c>
      <c r="Y32" s="547"/>
      <c r="Z32" s="547"/>
      <c r="AA32" s="547"/>
      <c r="AB32" s="549">
        <f t="shared" si="3"/>
        <v>0</v>
      </c>
      <c r="AC32" s="547"/>
      <c r="AD32" s="547"/>
      <c r="AE32" s="549"/>
      <c r="AF32" s="549">
        <f t="shared" si="3"/>
        <v>0</v>
      </c>
      <c r="AG32" s="549">
        <f t="shared" si="3"/>
        <v>0</v>
      </c>
      <c r="AH32" s="549">
        <f t="shared" si="3"/>
        <v>0</v>
      </c>
      <c r="AI32" s="549">
        <f t="shared" si="3"/>
        <v>0</v>
      </c>
      <c r="AJ32" s="549">
        <f t="shared" si="3"/>
        <v>0</v>
      </c>
      <c r="AK32" s="549">
        <f t="shared" si="3"/>
        <v>0</v>
      </c>
      <c r="AL32" s="549">
        <f t="shared" si="3"/>
        <v>0</v>
      </c>
      <c r="AM32" s="549">
        <f t="shared" si="3"/>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350" t="str">
        <f t="shared" ref="E36:AM36" si="4">E7</f>
        <v>Units of Service</v>
      </c>
      <c r="F36" s="400" t="str">
        <f t="shared" si="4"/>
        <v>OAA Title III B</v>
      </c>
      <c r="G36" s="404" t="str">
        <f t="shared" si="4"/>
        <v>OAA Title III C1</v>
      </c>
      <c r="H36" s="400" t="str">
        <f t="shared" si="4"/>
        <v>OAA Title III C2</v>
      </c>
      <c r="I36" s="400" t="str">
        <f t="shared" si="4"/>
        <v>OAA Title III E</v>
      </c>
      <c r="J36" s="400" t="str">
        <f t="shared" si="4"/>
        <v>OAA ARPA Title III B</v>
      </c>
      <c r="K36" s="404" t="str">
        <f t="shared" si="4"/>
        <v>OAA ARPA Title III C1</v>
      </c>
      <c r="L36" s="576" t="str">
        <f t="shared" si="4"/>
        <v>OAA APRA Title III C2</v>
      </c>
      <c r="M36" s="350" t="str">
        <f t="shared" si="4"/>
        <v>Tax Levy</v>
      </c>
      <c r="N36" s="350" t="str">
        <f t="shared" si="4"/>
        <v>Basic County Allocation (BCA)</v>
      </c>
      <c r="O36" s="350" t="str">
        <f t="shared" si="4"/>
        <v>85.21 FUNDS</v>
      </c>
      <c r="P36" s="350" t="str">
        <f t="shared" si="4"/>
        <v>AFCSP</v>
      </c>
      <c r="Q36" s="350" t="str">
        <f t="shared" si="4"/>
        <v>Non Federal Match - Cash</v>
      </c>
      <c r="R36" s="350" t="str">
        <f t="shared" si="4"/>
        <v>Non Federal Match - In-kind</v>
      </c>
      <c r="S36" s="350" t="str">
        <f t="shared" si="4"/>
        <v>Other (local, State, Fed)</v>
      </c>
      <c r="T36" s="350" t="str">
        <f t="shared" si="4"/>
        <v>Program Income</v>
      </c>
      <c r="U36" s="350" t="str">
        <f t="shared" si="4"/>
        <v>Total Expenditures</v>
      </c>
      <c r="V36" s="350" t="str">
        <f t="shared" si="4"/>
        <v>Individuals Served</v>
      </c>
      <c r="W36" s="350" t="str">
        <f t="shared" si="4"/>
        <v>Units of Service</v>
      </c>
      <c r="X36" s="400" t="str">
        <f t="shared" si="4"/>
        <v>OAA Title III B</v>
      </c>
      <c r="Y36" s="404" t="str">
        <f t="shared" si="4"/>
        <v>OAA Title III C1</v>
      </c>
      <c r="Z36" s="405" t="str">
        <f t="shared" si="4"/>
        <v>OAA Title III C2</v>
      </c>
      <c r="AA36" s="400" t="str">
        <f t="shared" si="4"/>
        <v>OAA Title III E</v>
      </c>
      <c r="AB36" s="400" t="str">
        <f t="shared" si="4"/>
        <v>OAA ARPA Title III B</v>
      </c>
      <c r="AC36" s="404" t="str">
        <f t="shared" si="4"/>
        <v>OAA ARPA Title III C1</v>
      </c>
      <c r="AD36" s="405" t="str">
        <f t="shared" si="4"/>
        <v>OAA APRA Title III C2</v>
      </c>
      <c r="AE36" s="350" t="str">
        <f t="shared" si="4"/>
        <v>Tax Levy</v>
      </c>
      <c r="AF36" s="350" t="str">
        <f t="shared" si="4"/>
        <v>Basic County Allocation (BCA)</v>
      </c>
      <c r="AG36" s="350" t="str">
        <f t="shared" si="4"/>
        <v>85.21 Funds</v>
      </c>
      <c r="AH36" s="350" t="str">
        <f t="shared" si="4"/>
        <v>AFCSP</v>
      </c>
      <c r="AI36" s="350" t="str">
        <f t="shared" si="4"/>
        <v>Non Federal Match - Cash</v>
      </c>
      <c r="AJ36" s="350" t="str">
        <f t="shared" si="4"/>
        <v>Non Federal Match - In-kind</v>
      </c>
      <c r="AK36" s="350" t="str">
        <f t="shared" si="4"/>
        <v>Other (local, State, Fed)</v>
      </c>
      <c r="AL36" s="350" t="str">
        <f t="shared" si="4"/>
        <v>Program Income</v>
      </c>
      <c r="AM36" s="350" t="str">
        <f t="shared" si="4"/>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389" t="s">
        <v>371</v>
      </c>
      <c r="C38" s="390" t="s">
        <v>372</v>
      </c>
      <c r="D38" s="536"/>
      <c r="E38" s="537"/>
      <c r="F38" s="538"/>
      <c r="G38" s="539"/>
      <c r="H38" s="538"/>
      <c r="I38" s="538"/>
      <c r="J38" s="538"/>
      <c r="K38" s="540"/>
      <c r="L38" s="538"/>
      <c r="M38" s="539"/>
      <c r="N38" s="539"/>
      <c r="O38" s="539"/>
      <c r="P38" s="539"/>
      <c r="Q38" s="539"/>
      <c r="R38" s="539"/>
      <c r="S38" s="539"/>
      <c r="T38" s="539"/>
      <c r="U38" s="541">
        <f>SUM(F38:T38)</f>
        <v>0</v>
      </c>
      <c r="V38" s="542">
        <f>+D38+Sep!V38</f>
        <v>0</v>
      </c>
      <c r="W38" s="542">
        <f>+E38+Sep!W38</f>
        <v>0</v>
      </c>
      <c r="X38" s="538"/>
      <c r="Y38" s="544">
        <f>+G38+Sep!Y38</f>
        <v>0</v>
      </c>
      <c r="Z38" s="544">
        <f>+H38+Sep!Z38</f>
        <v>0</v>
      </c>
      <c r="AA38" s="538"/>
      <c r="AB38" s="538"/>
      <c r="AC38" s="538">
        <f>+K38+Sep!AC38</f>
        <v>0</v>
      </c>
      <c r="AD38" s="538">
        <f>+L38+Sep!AD38</f>
        <v>0</v>
      </c>
      <c r="AE38" s="544"/>
      <c r="AF38" s="544">
        <f>+N38+Sep!AF38</f>
        <v>0</v>
      </c>
      <c r="AG38" s="544">
        <f>+O38+Sep!AG38</f>
        <v>0</v>
      </c>
      <c r="AH38" s="544">
        <f>+P38+Sep!AH38</f>
        <v>0</v>
      </c>
      <c r="AI38" s="544">
        <f>+Q38+Sep!AI38</f>
        <v>0</v>
      </c>
      <c r="AJ38" s="544">
        <f>+R38+Sep!AJ38</f>
        <v>0</v>
      </c>
      <c r="AK38" s="544">
        <f>+S38+Sep!AK38</f>
        <v>0</v>
      </c>
      <c r="AL38" s="544">
        <f>+T38+Sep!AL38</f>
        <v>0</v>
      </c>
      <c r="AM38" s="545">
        <f>SUM(X38:AL38)</f>
        <v>0</v>
      </c>
    </row>
    <row r="39" spans="1:39">
      <c r="A39" s="348" t="s">
        <v>374</v>
      </c>
      <c r="B39" s="387" t="s">
        <v>375</v>
      </c>
      <c r="C39" s="388" t="s">
        <v>372</v>
      </c>
      <c r="D39" s="536"/>
      <c r="E39" s="537"/>
      <c r="F39" s="538"/>
      <c r="G39" s="539"/>
      <c r="H39" s="538"/>
      <c r="I39" s="538"/>
      <c r="J39" s="538"/>
      <c r="K39" s="540"/>
      <c r="L39" s="538"/>
      <c r="M39" s="540"/>
      <c r="N39" s="540"/>
      <c r="O39" s="539"/>
      <c r="P39" s="539"/>
      <c r="Q39" s="539"/>
      <c r="R39" s="539"/>
      <c r="S39" s="539"/>
      <c r="T39" s="539"/>
      <c r="U39" s="541">
        <f>SUM(F39:T39)</f>
        <v>0</v>
      </c>
      <c r="V39" s="542">
        <f>+D39+Sep!V39</f>
        <v>0</v>
      </c>
      <c r="W39" s="542">
        <f>+E39+Sep!W39</f>
        <v>0</v>
      </c>
      <c r="X39" s="538"/>
      <c r="Y39" s="544">
        <f>+G39+Sep!Y39</f>
        <v>0</v>
      </c>
      <c r="Z39" s="544">
        <f>+H39+Sep!Z39</f>
        <v>0</v>
      </c>
      <c r="AA39" s="538"/>
      <c r="AB39" s="538"/>
      <c r="AC39" s="538">
        <f>+K39+Sep!AC39</f>
        <v>0</v>
      </c>
      <c r="AD39" s="538">
        <f>+L39+Sep!AD39</f>
        <v>0</v>
      </c>
      <c r="AE39" s="544"/>
      <c r="AF39" s="544">
        <f>+N39+Sep!AF39</f>
        <v>0</v>
      </c>
      <c r="AG39" s="544">
        <f>+O39+Sep!AG39</f>
        <v>0</v>
      </c>
      <c r="AH39" s="544">
        <f>+P39+Sep!AH39</f>
        <v>0</v>
      </c>
      <c r="AI39" s="544">
        <f>+Q39+Sep!AI39</f>
        <v>0</v>
      </c>
      <c r="AJ39" s="544">
        <f>+R39+Sep!AJ39</f>
        <v>0</v>
      </c>
      <c r="AK39" s="544">
        <f>+S39+Sep!AK39</f>
        <v>0</v>
      </c>
      <c r="AL39" s="544">
        <f>+T39+Sep!AL39</f>
        <v>0</v>
      </c>
      <c r="AM39" s="545">
        <f>SUM(X39:AL39)</f>
        <v>0</v>
      </c>
    </row>
    <row r="40" spans="1:39" s="348" customFormat="1" thickBot="1">
      <c r="A40" s="348" t="s">
        <v>380</v>
      </c>
      <c r="B40" s="391" t="s">
        <v>381</v>
      </c>
      <c r="C40" s="392" t="s">
        <v>382</v>
      </c>
      <c r="D40" s="536"/>
      <c r="E40" s="537"/>
      <c r="F40" s="538"/>
      <c r="G40" s="539"/>
      <c r="H40" s="538"/>
      <c r="I40" s="538"/>
      <c r="J40" s="538"/>
      <c r="K40" s="540"/>
      <c r="L40" s="538"/>
      <c r="M40" s="540"/>
      <c r="N40" s="540"/>
      <c r="O40" s="539"/>
      <c r="P40" s="539"/>
      <c r="Q40" s="539"/>
      <c r="R40" s="539"/>
      <c r="S40" s="539"/>
      <c r="T40" s="539"/>
      <c r="U40" s="541">
        <f>SUM(F40:T40)</f>
        <v>0</v>
      </c>
      <c r="V40" s="542">
        <f>+D40+Sep!V40</f>
        <v>0</v>
      </c>
      <c r="W40" s="542">
        <f>+E40+Sep!W40</f>
        <v>0</v>
      </c>
      <c r="X40" s="538"/>
      <c r="Y40" s="544">
        <f>+G40+Sep!Y40</f>
        <v>0</v>
      </c>
      <c r="Z40" s="544">
        <f>+H40+Sep!Z40</f>
        <v>0</v>
      </c>
      <c r="AA40" s="538"/>
      <c r="AB40" s="538"/>
      <c r="AC40" s="538">
        <f>+K40+Sep!AC40</f>
        <v>0</v>
      </c>
      <c r="AD40" s="538">
        <f>+L40+Sep!AD40</f>
        <v>0</v>
      </c>
      <c r="AE40" s="544"/>
      <c r="AF40" s="544">
        <f>+N40+Sep!AF40</f>
        <v>0</v>
      </c>
      <c r="AG40" s="544">
        <f>+O40+Sep!AG40</f>
        <v>0</v>
      </c>
      <c r="AH40" s="544">
        <f>+P40+Sep!AH40</f>
        <v>0</v>
      </c>
      <c r="AI40" s="544">
        <f>+Q40+Sep!AI40</f>
        <v>0</v>
      </c>
      <c r="AJ40" s="544">
        <f>+R40+Sep!AJ40</f>
        <v>0</v>
      </c>
      <c r="AK40" s="544">
        <f>+S40+Sep!AK40</f>
        <v>0</v>
      </c>
      <c r="AL40" s="544">
        <f>+T40+Sep!AL40</f>
        <v>0</v>
      </c>
      <c r="AM40" s="545">
        <f>SUM(X40:AL40)</f>
        <v>0</v>
      </c>
    </row>
    <row r="41" spans="1:39" ht="15" thickBot="1">
      <c r="A41" s="348"/>
      <c r="B41" s="376" t="s">
        <v>406</v>
      </c>
      <c r="C41" s="376"/>
      <c r="D41" s="546">
        <f>SUM(D38:D40)</f>
        <v>0</v>
      </c>
      <c r="E41" s="546">
        <f t="shared" ref="E41:AM41" si="5">SUM(E38:E40)</f>
        <v>0</v>
      </c>
      <c r="F41" s="547"/>
      <c r="G41" s="548">
        <f t="shared" si="5"/>
        <v>0</v>
      </c>
      <c r="H41" s="547">
        <f t="shared" si="5"/>
        <v>0</v>
      </c>
      <c r="I41" s="547"/>
      <c r="J41" s="547"/>
      <c r="K41" s="549">
        <f t="shared" si="5"/>
        <v>0</v>
      </c>
      <c r="L41" s="547">
        <f t="shared" si="5"/>
        <v>0</v>
      </c>
      <c r="M41" s="549">
        <f t="shared" si="5"/>
        <v>0</v>
      </c>
      <c r="N41" s="549">
        <f t="shared" si="5"/>
        <v>0</v>
      </c>
      <c r="O41" s="549">
        <f t="shared" si="5"/>
        <v>0</v>
      </c>
      <c r="P41" s="549">
        <f t="shared" si="5"/>
        <v>0</v>
      </c>
      <c r="Q41" s="549">
        <f t="shared" si="5"/>
        <v>0</v>
      </c>
      <c r="R41" s="549">
        <f t="shared" si="5"/>
        <v>0</v>
      </c>
      <c r="S41" s="549">
        <f t="shared" si="5"/>
        <v>0</v>
      </c>
      <c r="T41" s="549">
        <f t="shared" si="5"/>
        <v>0</v>
      </c>
      <c r="U41" s="550">
        <f t="shared" si="5"/>
        <v>0</v>
      </c>
      <c r="V41" s="546">
        <f t="shared" si="5"/>
        <v>0</v>
      </c>
      <c r="W41" s="546">
        <f t="shared" si="5"/>
        <v>0</v>
      </c>
      <c r="X41" s="547"/>
      <c r="Y41" s="549">
        <f t="shared" si="5"/>
        <v>0</v>
      </c>
      <c r="Z41" s="549">
        <f t="shared" si="5"/>
        <v>0</v>
      </c>
      <c r="AA41" s="547"/>
      <c r="AB41" s="547"/>
      <c r="AC41" s="547">
        <f t="shared" si="5"/>
        <v>0</v>
      </c>
      <c r="AD41" s="547">
        <f t="shared" si="5"/>
        <v>0</v>
      </c>
      <c r="AE41" s="549"/>
      <c r="AF41" s="549">
        <f t="shared" si="5"/>
        <v>0</v>
      </c>
      <c r="AG41" s="549">
        <f t="shared" si="5"/>
        <v>0</v>
      </c>
      <c r="AH41" s="549">
        <f t="shared" si="5"/>
        <v>0</v>
      </c>
      <c r="AI41" s="549">
        <f t="shared" si="5"/>
        <v>0</v>
      </c>
      <c r="AJ41" s="549">
        <f t="shared" si="5"/>
        <v>0</v>
      </c>
      <c r="AK41" s="549">
        <f t="shared" si="5"/>
        <v>0</v>
      </c>
      <c r="AL41" s="549">
        <f t="shared" si="5"/>
        <v>0</v>
      </c>
      <c r="AM41" s="549">
        <f t="shared" si="5"/>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350" t="str">
        <f t="shared" ref="E45:AM45" si="6">E7</f>
        <v>Units of Service</v>
      </c>
      <c r="F45" s="402" t="str">
        <f t="shared" si="6"/>
        <v>OAA Title III B</v>
      </c>
      <c r="G45" s="402" t="str">
        <f t="shared" si="6"/>
        <v>OAA Title III C1</v>
      </c>
      <c r="H45" s="402" t="str">
        <f t="shared" si="6"/>
        <v>OAA Title III C2</v>
      </c>
      <c r="I45" s="349" t="str">
        <f t="shared" si="6"/>
        <v>OAA Title III E</v>
      </c>
      <c r="J45" s="402" t="str">
        <f t="shared" si="6"/>
        <v>OAA ARPA Title III B</v>
      </c>
      <c r="K45" s="402" t="str">
        <f t="shared" si="6"/>
        <v>OAA ARPA Title III C1</v>
      </c>
      <c r="L45" s="577" t="str">
        <f t="shared" si="6"/>
        <v>OAA APRA Title III C2</v>
      </c>
      <c r="M45" s="349" t="str">
        <f t="shared" si="6"/>
        <v>Tax Levy</v>
      </c>
      <c r="N45" s="349" t="str">
        <f t="shared" si="6"/>
        <v>Basic County Allocation (BCA)</v>
      </c>
      <c r="O45" s="447" t="str">
        <f t="shared" si="6"/>
        <v>85.21 FUNDS</v>
      </c>
      <c r="P45" s="349" t="str">
        <f t="shared" si="6"/>
        <v>AFCSP</v>
      </c>
      <c r="Q45" s="349" t="str">
        <f t="shared" si="6"/>
        <v>Non Federal Match - Cash</v>
      </c>
      <c r="R45" s="349" t="str">
        <f t="shared" si="6"/>
        <v>Non Federal Match - In-kind</v>
      </c>
      <c r="S45" s="349" t="str">
        <f t="shared" si="6"/>
        <v>Other (local, State, Fed)</v>
      </c>
      <c r="T45" s="349" t="str">
        <f t="shared" si="6"/>
        <v>Program Income</v>
      </c>
      <c r="U45" s="349" t="str">
        <f t="shared" si="6"/>
        <v>Total Expenditures</v>
      </c>
      <c r="V45" s="349" t="str">
        <f t="shared" si="6"/>
        <v>Individuals Served</v>
      </c>
      <c r="W45" s="349" t="str">
        <f t="shared" si="6"/>
        <v>Units of Service</v>
      </c>
      <c r="X45" s="402" t="str">
        <f t="shared" si="6"/>
        <v>OAA Title III B</v>
      </c>
      <c r="Y45" s="402" t="str">
        <f t="shared" si="6"/>
        <v>OAA Title III C1</v>
      </c>
      <c r="Z45" s="402" t="str">
        <f t="shared" si="6"/>
        <v>OAA Title III C2</v>
      </c>
      <c r="AA45" s="349" t="str">
        <f t="shared" si="6"/>
        <v>OAA Title III E</v>
      </c>
      <c r="AB45" s="402" t="str">
        <f t="shared" si="6"/>
        <v>OAA ARPA Title III B</v>
      </c>
      <c r="AC45" s="402" t="str">
        <f t="shared" si="6"/>
        <v>OAA ARPA Title III C1</v>
      </c>
      <c r="AD45" s="402" t="str">
        <f t="shared" si="6"/>
        <v>OAA APRA Title III C2</v>
      </c>
      <c r="AE45" s="349" t="str">
        <f t="shared" si="6"/>
        <v>Tax Levy</v>
      </c>
      <c r="AF45" s="349" t="str">
        <f t="shared" si="6"/>
        <v>Basic County Allocation (BCA)</v>
      </c>
      <c r="AG45" s="349" t="str">
        <f t="shared" si="6"/>
        <v>85.21 Funds</v>
      </c>
      <c r="AH45" s="349" t="str">
        <f t="shared" si="6"/>
        <v>AFCSP</v>
      </c>
      <c r="AI45" s="349" t="str">
        <f t="shared" si="6"/>
        <v>Non Federal Match - Cash</v>
      </c>
      <c r="AJ45" s="349" t="str">
        <f t="shared" si="6"/>
        <v>Non Federal Match - In-kind</v>
      </c>
      <c r="AK45" s="349" t="str">
        <f t="shared" si="6"/>
        <v>Other (local, State, Fed)</v>
      </c>
      <c r="AL45" s="349" t="str">
        <f t="shared" si="6"/>
        <v>Program Income</v>
      </c>
      <c r="AM45" s="356" t="str">
        <f t="shared" si="6"/>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+D47+Sep!V47</f>
        <v>0</v>
      </c>
      <c r="W47" s="542">
        <f>+E47+Sep!W47</f>
        <v>0</v>
      </c>
      <c r="X47" s="538">
        <f t="shared" ref="X47:Z47" si="7">+F47</f>
        <v>0</v>
      </c>
      <c r="Y47" s="538">
        <f t="shared" si="7"/>
        <v>0</v>
      </c>
      <c r="Z47" s="538">
        <f t="shared" si="7"/>
        <v>0</v>
      </c>
      <c r="AA47" s="544">
        <f>+I47+Sep!AA47</f>
        <v>0</v>
      </c>
      <c r="AB47" s="538"/>
      <c r="AC47" s="538"/>
      <c r="AD47" s="538"/>
      <c r="AE47" s="544">
        <f>+M47+Sep!AE47</f>
        <v>0</v>
      </c>
      <c r="AF47" s="544">
        <f>+N47+Sep!AF47</f>
        <v>0</v>
      </c>
      <c r="AG47" s="544">
        <f>+O47+Sep!AG47</f>
        <v>0</v>
      </c>
      <c r="AH47" s="544">
        <f>+P47+Sep!AH47</f>
        <v>0</v>
      </c>
      <c r="AI47" s="544">
        <f>+Q47+Sep!AI47</f>
        <v>0</v>
      </c>
      <c r="AJ47" s="544">
        <f>+R47+Sep!AJ47</f>
        <v>0</v>
      </c>
      <c r="AK47" s="544">
        <f>+S47+Sep!AK47</f>
        <v>0</v>
      </c>
      <c r="AL47" s="544">
        <f>+T47+Sep!AL47</f>
        <v>0</v>
      </c>
      <c r="AM47" s="545">
        <f>SUM(X47:AL47)</f>
        <v>0</v>
      </c>
    </row>
    <row r="48" spans="1:39" ht="15" thickBot="1">
      <c r="A48" s="348"/>
      <c r="B48" s="376" t="s">
        <v>406</v>
      </c>
      <c r="C48" s="376"/>
      <c r="D48" s="546">
        <f t="shared" ref="D48:AM48" si="8">SUM(D47:D47)</f>
        <v>0</v>
      </c>
      <c r="E48" s="546">
        <f t="shared" si="8"/>
        <v>0</v>
      </c>
      <c r="F48" s="547"/>
      <c r="G48" s="547"/>
      <c r="H48" s="547"/>
      <c r="I48" s="549">
        <f t="shared" si="8"/>
        <v>0</v>
      </c>
      <c r="J48" s="547"/>
      <c r="K48" s="547"/>
      <c r="L48" s="547"/>
      <c r="M48" s="549">
        <f t="shared" si="8"/>
        <v>0</v>
      </c>
      <c r="N48" s="549">
        <f t="shared" si="8"/>
        <v>0</v>
      </c>
      <c r="O48" s="549">
        <f t="shared" si="8"/>
        <v>0</v>
      </c>
      <c r="P48" s="549">
        <f t="shared" si="8"/>
        <v>0</v>
      </c>
      <c r="Q48" s="549">
        <f t="shared" si="8"/>
        <v>0</v>
      </c>
      <c r="R48" s="549">
        <f t="shared" si="8"/>
        <v>0</v>
      </c>
      <c r="S48" s="549">
        <f t="shared" si="8"/>
        <v>0</v>
      </c>
      <c r="T48" s="549">
        <f t="shared" si="8"/>
        <v>0</v>
      </c>
      <c r="U48" s="550">
        <f t="shared" si="8"/>
        <v>0</v>
      </c>
      <c r="V48" s="546">
        <f t="shared" si="8"/>
        <v>0</v>
      </c>
      <c r="W48" s="546">
        <f t="shared" si="8"/>
        <v>0</v>
      </c>
      <c r="X48" s="547">
        <f t="shared" si="8"/>
        <v>0</v>
      </c>
      <c r="Y48" s="547">
        <f t="shared" si="8"/>
        <v>0</v>
      </c>
      <c r="Z48" s="547">
        <f t="shared" si="8"/>
        <v>0</v>
      </c>
      <c r="AA48" s="549">
        <f t="shared" si="8"/>
        <v>0</v>
      </c>
      <c r="AB48" s="547"/>
      <c r="AC48" s="547"/>
      <c r="AD48" s="547"/>
      <c r="AE48" s="549">
        <f t="shared" si="8"/>
        <v>0</v>
      </c>
      <c r="AF48" s="549">
        <f t="shared" si="8"/>
        <v>0</v>
      </c>
      <c r="AG48" s="549">
        <f t="shared" si="8"/>
        <v>0</v>
      </c>
      <c r="AH48" s="549">
        <f t="shared" si="8"/>
        <v>0</v>
      </c>
      <c r="AI48" s="549">
        <f t="shared" si="8"/>
        <v>0</v>
      </c>
      <c r="AJ48" s="549">
        <f t="shared" si="8"/>
        <v>0</v>
      </c>
      <c r="AK48" s="549">
        <f t="shared" si="8"/>
        <v>0</v>
      </c>
      <c r="AL48" s="549">
        <f t="shared" si="8"/>
        <v>0</v>
      </c>
      <c r="AM48" s="549">
        <f t="shared" si="8"/>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348" customFormat="1" ht="39" customHeight="1" thickBot="1">
      <c r="D52" s="349" t="str">
        <f>Month!D26</f>
        <v>Individuals Served</v>
      </c>
      <c r="E52" s="350" t="str">
        <f>Month!E26</f>
        <v>Units of Service</v>
      </c>
      <c r="F52" s="351" t="str">
        <f>Month!F26</f>
        <v>OAA Title III B</v>
      </c>
      <c r="G52" s="449" t="str">
        <f>Month!G26</f>
        <v>OAA Title III C1</v>
      </c>
      <c r="H52" s="449" t="str">
        <f>Month!H26</f>
        <v>OAA Title III C2</v>
      </c>
      <c r="I52" s="449" t="str">
        <f>Month!I26</f>
        <v>OAA Title III E</v>
      </c>
      <c r="J52" s="351" t="str">
        <f>Month!J26</f>
        <v>OAA ARPA Title III B</v>
      </c>
      <c r="K52" s="449" t="str">
        <f>Month!K26</f>
        <v>OAA ARPA Title III C1</v>
      </c>
      <c r="L52" s="449"/>
      <c r="M52" s="450" t="str">
        <f>Month!L26</f>
        <v>EBS County</v>
      </c>
      <c r="N52" s="450" t="str">
        <f>Month!M26</f>
        <v>EBS state</v>
      </c>
      <c r="O52" s="450" t="str">
        <f>Month!N26</f>
        <v>OCI</v>
      </c>
      <c r="P52" s="450" t="str">
        <f>Month!O26</f>
        <v>SHIP</v>
      </c>
      <c r="Q52" s="450" t="str">
        <f>Month!P26</f>
        <v>MIPPA</v>
      </c>
      <c r="R52" s="349" t="str">
        <f>Month!Q26</f>
        <v>Non Federal Match - Cash</v>
      </c>
      <c r="S52" s="349" t="str">
        <f>Month!R26</f>
        <v>Non Federal Match - In-kind</v>
      </c>
      <c r="T52" s="349" t="str">
        <f>Month!S26</f>
        <v>Other (local, State, Fed)</v>
      </c>
      <c r="U52" s="349" t="str">
        <f>Month!T26</f>
        <v>Program Income</v>
      </c>
      <c r="V52" s="349" t="str">
        <f>Month!U26</f>
        <v>Total Expenditures</v>
      </c>
      <c r="W52" s="349" t="str">
        <f>Month!V26</f>
        <v>Individuals Served</v>
      </c>
      <c r="X52" s="349" t="str">
        <f>Month!W26</f>
        <v>Units of Service</v>
      </c>
      <c r="Y52" s="351" t="str">
        <f>Month!X26</f>
        <v>OAA Title III B</v>
      </c>
      <c r="Z52" s="402" t="str">
        <f>Month!Y26</f>
        <v>OAA Title III C1</v>
      </c>
      <c r="AA52" s="402" t="str">
        <f>Month!Z26</f>
        <v>OAA Title III C2</v>
      </c>
      <c r="AB52" s="449" t="str">
        <f>Month!AA26</f>
        <v>OAA Title III E</v>
      </c>
      <c r="AC52" s="402" t="str">
        <f>Month!AB26</f>
        <v>OAA ARPA Title III B</v>
      </c>
      <c r="AD52" s="402" t="str">
        <f>Month!AC26</f>
        <v>OAA ARPA Title III C1</v>
      </c>
      <c r="AE52" s="450" t="str">
        <f>Month!AD26</f>
        <v>EBS County</v>
      </c>
      <c r="AF52" s="450" t="str">
        <f>Month!AE26</f>
        <v>EBS state</v>
      </c>
      <c r="AG52" s="450" t="str">
        <f>Month!AF26</f>
        <v>OCI</v>
      </c>
      <c r="AH52" s="450" t="str">
        <f>Month!AG26</f>
        <v>SHIP</v>
      </c>
      <c r="AI52" s="450" t="str">
        <f>Month!AH26</f>
        <v>MIPPA</v>
      </c>
      <c r="AJ52" s="349" t="str">
        <f>Month!AI26</f>
        <v>Non Federal Match - Cash</v>
      </c>
      <c r="AK52" s="349" t="str">
        <f>Month!AJ26</f>
        <v>Non Federal Match - In-kind</v>
      </c>
      <c r="AL52" s="349" t="str">
        <f>Month!AK26</f>
        <v>Other (local, State, Fed)</v>
      </c>
      <c r="AM52" s="349" t="str">
        <f>Month!AL26</f>
        <v>Program Income</v>
      </c>
      <c r="AN52" s="356"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c r="S54" s="539"/>
      <c r="T54" s="539"/>
      <c r="U54" s="539"/>
      <c r="V54" s="541">
        <f>SUM(F54:U54)</f>
        <v>0</v>
      </c>
      <c r="W54" s="542">
        <f>+D54+Sep!W54</f>
        <v>0</v>
      </c>
      <c r="X54" s="542">
        <f>+E54+Sep!X54</f>
        <v>0</v>
      </c>
      <c r="Y54" s="542">
        <f>+F54+Sep!Y54</f>
        <v>0</v>
      </c>
      <c r="Z54" s="538"/>
      <c r="AA54" s="538"/>
      <c r="AB54" s="551"/>
      <c r="AC54" s="538">
        <f>+J54+Sep!AC54</f>
        <v>0</v>
      </c>
      <c r="AD54" s="538"/>
      <c r="AE54" s="542">
        <f>+M54+Sep!AE54</f>
        <v>0</v>
      </c>
      <c r="AF54" s="542">
        <f>+N54+Sep!AF54</f>
        <v>0</v>
      </c>
      <c r="AG54" s="542">
        <f>+O54+Sep!AG54</f>
        <v>0</v>
      </c>
      <c r="AH54" s="542">
        <f>+P54+Sep!AH54</f>
        <v>0</v>
      </c>
      <c r="AI54" s="542">
        <f>+Q54+Sep!AI54</f>
        <v>0</v>
      </c>
      <c r="AJ54" s="542">
        <f>+R54+Sep!AJ54</f>
        <v>0</v>
      </c>
      <c r="AK54" s="542">
        <f>+S54+Sep!AK54</f>
        <v>0</v>
      </c>
      <c r="AL54" s="542">
        <f>+T54+Sep!AL54</f>
        <v>0</v>
      </c>
      <c r="AM54" s="542">
        <f>+U54+Sep!AM54</f>
        <v>0</v>
      </c>
      <c r="AN54" s="545">
        <f>SUM(Y54:AM54)</f>
        <v>0</v>
      </c>
    </row>
    <row r="55" spans="1:40" ht="15" thickBot="1">
      <c r="A55" s="348"/>
      <c r="B55" s="376" t="s">
        <v>406</v>
      </c>
      <c r="C55" s="376"/>
      <c r="D55" s="546">
        <f t="shared" ref="D55:F55" si="9">SUM(D54:D54)</f>
        <v>0</v>
      </c>
      <c r="E55" s="546">
        <f t="shared" si="9"/>
        <v>0</v>
      </c>
      <c r="F55" s="549">
        <f t="shared" si="9"/>
        <v>0</v>
      </c>
      <c r="G55" s="552"/>
      <c r="H55" s="552"/>
      <c r="I55" s="552">
        <f t="shared" ref="I55" si="10">SUM(I54:I54)</f>
        <v>0</v>
      </c>
      <c r="J55" s="549">
        <f>SUM(J54:J54)</f>
        <v>0</v>
      </c>
      <c r="K55" s="552"/>
      <c r="L55" s="552"/>
      <c r="M55" s="549">
        <f t="shared" ref="M55:W55" si="11">SUM(M54:M54)</f>
        <v>0</v>
      </c>
      <c r="N55" s="549">
        <f t="shared" si="11"/>
        <v>0</v>
      </c>
      <c r="O55" s="549">
        <f t="shared" si="11"/>
        <v>0</v>
      </c>
      <c r="P55" s="549">
        <f t="shared" si="11"/>
        <v>0</v>
      </c>
      <c r="Q55" s="549">
        <f t="shared" si="11"/>
        <v>0</v>
      </c>
      <c r="R55" s="549">
        <f t="shared" si="11"/>
        <v>0</v>
      </c>
      <c r="S55" s="549">
        <f t="shared" si="11"/>
        <v>0</v>
      </c>
      <c r="T55" s="549">
        <f t="shared" si="11"/>
        <v>0</v>
      </c>
      <c r="U55" s="549">
        <f t="shared" si="11"/>
        <v>0</v>
      </c>
      <c r="V55" s="550">
        <f t="shared" si="11"/>
        <v>0</v>
      </c>
      <c r="W55" s="546">
        <f t="shared" si="11"/>
        <v>0</v>
      </c>
      <c r="X55" s="546">
        <f t="shared" ref="X55:Y55" si="12">SUM(X54:X54)</f>
        <v>0</v>
      </c>
      <c r="Y55" s="546">
        <f t="shared" si="12"/>
        <v>0</v>
      </c>
      <c r="Z55" s="547"/>
      <c r="AA55" s="547"/>
      <c r="AB55" s="552"/>
      <c r="AC55" s="547">
        <f t="shared" ref="AC55:AM55" si="13">SUM(AC54:AC54)</f>
        <v>0</v>
      </c>
      <c r="AD55" s="547"/>
      <c r="AE55" s="546">
        <f t="shared" si="13"/>
        <v>0</v>
      </c>
      <c r="AF55" s="546">
        <f t="shared" si="13"/>
        <v>0</v>
      </c>
      <c r="AG55" s="546">
        <f t="shared" si="13"/>
        <v>0</v>
      </c>
      <c r="AH55" s="546">
        <f t="shared" si="13"/>
        <v>0</v>
      </c>
      <c r="AI55" s="546">
        <f t="shared" si="13"/>
        <v>0</v>
      </c>
      <c r="AJ55" s="546">
        <f t="shared" si="13"/>
        <v>0</v>
      </c>
      <c r="AK55" s="546">
        <f t="shared" si="13"/>
        <v>0</v>
      </c>
      <c r="AL55" s="546">
        <f t="shared" si="13"/>
        <v>0</v>
      </c>
      <c r="AM55" s="546">
        <f t="shared" si="13"/>
        <v>0</v>
      </c>
      <c r="AN55" s="549">
        <f t="shared" ref="AN55" si="14">SUM(AN54:AN54)</f>
        <v>0</v>
      </c>
    </row>
  </sheetData>
  <sheetProtection algorithmName="SHA-512" hashValue="66DCm+QHwbkDUt1P3P6TkOJI57gQsyICnNFL5i8P9/r5qMzUNtTxvOYpkpjkiFLmLtGa1ejWrcOYre96mrvSKQ==" saltValue="dSMOb6+cCFHmNME3EbgqFA==" spinCount="100000" sheet="1" formatColumns="0"/>
  <mergeCells count="2">
    <mergeCell ref="A1:U1"/>
    <mergeCell ref="A2:U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errorTitle="Whole Numbers" error="You must use whole numbers, do not enter cents." xr:uid="{5D4A202B-565C-4DB4-9785-BFFCDB4D5883}">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AD159-8CF8-4F88-A392-552A57F6244A}">
  <sheetPr>
    <tabColor rgb="FF92D050"/>
  </sheetPr>
  <dimension ref="A1:AN55"/>
  <sheetViews>
    <sheetView zoomScale="80" zoomScaleNormal="80" workbookViewId="0">
      <pane xSplit="3" ySplit="7" topLeftCell="D8" activePane="bottomRight" state="frozen"/>
      <selection activeCell="M15" sqref="M15"/>
      <selection pane="topRight" activeCell="M15" sqref="M15"/>
      <selection pane="bottomLeft" activeCell="M15" sqref="M15"/>
      <selection pane="bottomRight" activeCell="M15" sqref="M15"/>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2" width="12.664062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Nov</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348" customFormat="1" ht="42" customHeight="1" thickBot="1">
      <c r="D7" s="349" t="str">
        <f>Month!D21</f>
        <v>Individuals Served</v>
      </c>
      <c r="E7" s="350" t="str">
        <f>Month!E21</f>
        <v>Units of Service</v>
      </c>
      <c r="F7" s="351" t="str">
        <f>Month!F21</f>
        <v>OAA Title III B</v>
      </c>
      <c r="G7" s="397" t="str">
        <f>Month!G21</f>
        <v>OAA Title III C1</v>
      </c>
      <c r="H7" s="397" t="str">
        <f>Month!H21</f>
        <v>OAA Title III C2</v>
      </c>
      <c r="I7" s="397" t="str">
        <f>Month!I21</f>
        <v>OAA Title III E</v>
      </c>
      <c r="J7" s="351" t="str">
        <f>Month!J21</f>
        <v>OAA ARPA Title III B</v>
      </c>
      <c r="K7" s="397" t="str">
        <f>Month!K21</f>
        <v>OAA ARPA Title III C1</v>
      </c>
      <c r="L7" s="575" t="str">
        <f>Month!L21</f>
        <v>OAA APRA Title III C2</v>
      </c>
      <c r="M7" s="354" t="str">
        <f>Month!M21</f>
        <v>Tax Levy</v>
      </c>
      <c r="N7" s="354" t="str">
        <f>Month!N21</f>
        <v>Basic County Allocation (BCA)</v>
      </c>
      <c r="O7" s="354" t="str">
        <f>Month!O21</f>
        <v>85.21 FUNDS</v>
      </c>
      <c r="P7" s="351" t="str">
        <f>Month!P21</f>
        <v>AFCSP</v>
      </c>
      <c r="Q7" s="351" t="str">
        <f>Month!Q21</f>
        <v>Non Federal Match - Cash</v>
      </c>
      <c r="R7" s="351" t="str">
        <f>Month!R21</f>
        <v>Non Federal Match - In-kind</v>
      </c>
      <c r="S7" s="352" t="str">
        <f>Month!S21</f>
        <v>Other (local, State, Fed)</v>
      </c>
      <c r="T7" s="353" t="str">
        <f>Month!T21</f>
        <v>Program Income</v>
      </c>
      <c r="U7" s="354" t="str">
        <f>Month!U21</f>
        <v>Total Expenditures</v>
      </c>
      <c r="V7" s="355" t="str">
        <f>Month!V21</f>
        <v>Individuals Served</v>
      </c>
      <c r="W7" s="329" t="str">
        <f>Month!W21</f>
        <v>Units of Service</v>
      </c>
      <c r="X7" s="351" t="str">
        <f>Month!X21</f>
        <v>OAA Title III B</v>
      </c>
      <c r="Y7" s="397" t="str">
        <f>Month!Y21</f>
        <v>OAA Title III C1</v>
      </c>
      <c r="Z7" s="397" t="str">
        <f>Month!Z21</f>
        <v>OAA Title III C2</v>
      </c>
      <c r="AA7" s="397" t="str">
        <f>Month!AA21</f>
        <v>OAA Title III E</v>
      </c>
      <c r="AB7" s="397" t="str">
        <f>Month!AB21</f>
        <v>OAA ARPA Title III B</v>
      </c>
      <c r="AC7" s="397" t="str">
        <f>Month!AC21</f>
        <v>OAA ARPA Title III C1</v>
      </c>
      <c r="AD7" s="399" t="str">
        <f>Month!AD21</f>
        <v>OAA APRA Title III C2</v>
      </c>
      <c r="AE7" s="351" t="str">
        <f>Month!AE21</f>
        <v>Tax Levy</v>
      </c>
      <c r="AF7" s="351" t="str">
        <f>Month!AF21</f>
        <v>Basic County Allocation (BCA)</v>
      </c>
      <c r="AG7" s="351" t="str">
        <f>Month!AG21</f>
        <v>85.21 Funds</v>
      </c>
      <c r="AH7" s="351" t="str">
        <f>Month!AH21</f>
        <v>AFCSP</v>
      </c>
      <c r="AI7" s="351" t="str">
        <f>Month!AI21</f>
        <v>Non Federal Match - Cash</v>
      </c>
      <c r="AJ7" s="351" t="str">
        <f>Month!AJ21</f>
        <v>Non Federal Match - In-kind</v>
      </c>
      <c r="AK7" s="352" t="str">
        <f>Month!AK21</f>
        <v>Other (local, State, Fed)</v>
      </c>
      <c r="AL7" s="353" t="str">
        <f>Month!AL21</f>
        <v>Program Income</v>
      </c>
      <c r="AM7" s="356"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+D9+Oct!V9</f>
        <v>0</v>
      </c>
      <c r="W9" s="542">
        <f>+E9+Oct!W9</f>
        <v>0</v>
      </c>
      <c r="X9" s="545">
        <f>+F9+Oct!X9</f>
        <v>0</v>
      </c>
      <c r="Y9" s="553"/>
      <c r="Z9" s="553"/>
      <c r="AA9" s="553"/>
      <c r="AB9" s="545">
        <f>+J9+Oct!AB9</f>
        <v>0</v>
      </c>
      <c r="AC9" s="553"/>
      <c r="AD9" s="553"/>
      <c r="AE9" s="545"/>
      <c r="AF9" s="545">
        <f>+N9+Oct!AF9</f>
        <v>0</v>
      </c>
      <c r="AG9" s="545">
        <f>+O9+Oct!AG9</f>
        <v>0</v>
      </c>
      <c r="AH9" s="545">
        <f>+P9+Oct!AH9</f>
        <v>0</v>
      </c>
      <c r="AI9" s="545">
        <f>+Q9+Oct!AI9</f>
        <v>0</v>
      </c>
      <c r="AJ9" s="545">
        <f>+R9+Oct!AJ9</f>
        <v>0</v>
      </c>
      <c r="AK9" s="545">
        <f>+S9+Oct!AK9</f>
        <v>0</v>
      </c>
      <c r="AL9" s="545">
        <f>+T9+Oct!AL9</f>
        <v>0</v>
      </c>
      <c r="AM9" s="545">
        <f t="shared" ref="AM9:AM31" si="1">SUM(X9:AL9)</f>
        <v>0</v>
      </c>
    </row>
    <row r="10" spans="1:39" s="348" customFormat="1" ht="13.8">
      <c r="A10" s="396" t="s">
        <v>373</v>
      </c>
      <c r="B10" s="365" t="s">
        <v>468</v>
      </c>
      <c r="C10" s="366" t="s">
        <v>369</v>
      </c>
      <c r="D10" s="536"/>
      <c r="E10" s="537"/>
      <c r="F10" s="540"/>
      <c r="G10" s="553"/>
      <c r="H10" s="553"/>
      <c r="I10" s="553"/>
      <c r="J10" s="539"/>
      <c r="K10" s="553"/>
      <c r="L10" s="553"/>
      <c r="M10" s="539"/>
      <c r="N10" s="539"/>
      <c r="O10" s="539"/>
      <c r="P10" s="539"/>
      <c r="Q10" s="539"/>
      <c r="R10" s="539"/>
      <c r="S10" s="539"/>
      <c r="T10" s="539"/>
      <c r="U10" s="541">
        <f t="shared" si="0"/>
        <v>0</v>
      </c>
      <c r="V10" s="542">
        <f>+D10+Oct!V10</f>
        <v>0</v>
      </c>
      <c r="W10" s="542">
        <f>+E10+Oct!W10</f>
        <v>0</v>
      </c>
      <c r="X10" s="545">
        <f>+F10+Oct!X10</f>
        <v>0</v>
      </c>
      <c r="Y10" s="538"/>
      <c r="Z10" s="538"/>
      <c r="AA10" s="538"/>
      <c r="AB10" s="545">
        <f>+J10+Oct!AB10</f>
        <v>0</v>
      </c>
      <c r="AC10" s="538"/>
      <c r="AD10" s="538"/>
      <c r="AE10" s="545"/>
      <c r="AF10" s="545">
        <f>+N10+Oct!AF10</f>
        <v>0</v>
      </c>
      <c r="AG10" s="545">
        <f>+O10+Oct!AG10</f>
        <v>0</v>
      </c>
      <c r="AH10" s="545">
        <f>+P10+Oct!AH10</f>
        <v>0</v>
      </c>
      <c r="AI10" s="545">
        <f>+Q10+Oct!AI10</f>
        <v>0</v>
      </c>
      <c r="AJ10" s="545">
        <f>+R10+Oct!AJ10</f>
        <v>0</v>
      </c>
      <c r="AK10" s="545">
        <f>+S10+Oct!AK10</f>
        <v>0</v>
      </c>
      <c r="AL10" s="545">
        <f>+T10+Oct!AL10</f>
        <v>0</v>
      </c>
      <c r="AM10" s="545">
        <f t="shared" si="1"/>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+D11+Oct!V11</f>
        <v>0</v>
      </c>
      <c r="W11" s="542">
        <f>+E11+Oct!W11</f>
        <v>0</v>
      </c>
      <c r="X11" s="545">
        <f>+F11+Oct!X11</f>
        <v>0</v>
      </c>
      <c r="Y11" s="538"/>
      <c r="Z11" s="538"/>
      <c r="AA11" s="538"/>
      <c r="AB11" s="545">
        <f>+J11+Oct!AB11</f>
        <v>0</v>
      </c>
      <c r="AC11" s="538"/>
      <c r="AD11" s="538"/>
      <c r="AE11" s="545"/>
      <c r="AF11" s="545">
        <f>+N11+Oct!AF11</f>
        <v>0</v>
      </c>
      <c r="AG11" s="545">
        <f>+O11+Oct!AG11</f>
        <v>0</v>
      </c>
      <c r="AH11" s="545">
        <f>+P11+Oct!AH11</f>
        <v>0</v>
      </c>
      <c r="AI11" s="545">
        <f>+Q11+Oct!AI11</f>
        <v>0</v>
      </c>
      <c r="AJ11" s="545">
        <f>+R11+Oct!AJ11</f>
        <v>0</v>
      </c>
      <c r="AK11" s="545">
        <f>+S11+Oct!AK11</f>
        <v>0</v>
      </c>
      <c r="AL11" s="545">
        <f>+T11+Oct!AL11</f>
        <v>0</v>
      </c>
      <c r="AM11" s="545">
        <f t="shared" si="1"/>
        <v>0</v>
      </c>
    </row>
    <row r="12" spans="1:39" s="348" customFormat="1" ht="13.8">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+D12+Oct!V12</f>
        <v>0</v>
      </c>
      <c r="W12" s="542">
        <f>+E12+Oct!W12</f>
        <v>0</v>
      </c>
      <c r="X12" s="545">
        <f>+F12+Oct!X12</f>
        <v>0</v>
      </c>
      <c r="Y12" s="538"/>
      <c r="Z12" s="538"/>
      <c r="AA12" s="538"/>
      <c r="AB12" s="545">
        <f>+J12+Oct!AB12</f>
        <v>0</v>
      </c>
      <c r="AC12" s="538"/>
      <c r="AD12" s="538"/>
      <c r="AE12" s="545"/>
      <c r="AF12" s="545">
        <f>+N12+Oct!AF12</f>
        <v>0</v>
      </c>
      <c r="AG12" s="545">
        <f>+O12+Oct!AG12</f>
        <v>0</v>
      </c>
      <c r="AH12" s="545">
        <f>+P12+Oct!AH12</f>
        <v>0</v>
      </c>
      <c r="AI12" s="545">
        <f>+Q12+Oct!AI12</f>
        <v>0</v>
      </c>
      <c r="AJ12" s="545">
        <f>+R12+Oct!AJ12</f>
        <v>0</v>
      </c>
      <c r="AK12" s="545">
        <f>+S12+Oct!AK12</f>
        <v>0</v>
      </c>
      <c r="AL12" s="545">
        <f>+T12+Oct!AL12</f>
        <v>0</v>
      </c>
      <c r="AM12" s="545">
        <f t="shared" si="1"/>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+D13+Oct!V13</f>
        <v>0</v>
      </c>
      <c r="W13" s="561">
        <f>+E13+Oct!W13</f>
        <v>0</v>
      </c>
      <c r="X13" s="559">
        <f>+F13+Oct!X13</f>
        <v>0</v>
      </c>
      <c r="Y13" s="551"/>
      <c r="Z13" s="551"/>
      <c r="AA13" s="551"/>
      <c r="AB13" s="559">
        <f>+J13+Oct!AB13</f>
        <v>0</v>
      </c>
      <c r="AC13" s="551"/>
      <c r="AD13" s="551"/>
      <c r="AE13" s="559"/>
      <c r="AF13" s="559">
        <f>+N13+Oct!AF13</f>
        <v>0</v>
      </c>
      <c r="AG13" s="559">
        <f>+O13+Oct!AG13</f>
        <v>0</v>
      </c>
      <c r="AH13" s="559">
        <f>+P13+Oct!AH13</f>
        <v>0</v>
      </c>
      <c r="AI13" s="559">
        <f>+Q13+Oct!AI13</f>
        <v>0</v>
      </c>
      <c r="AJ13" s="559">
        <f>+R13+Oct!AJ13</f>
        <v>0</v>
      </c>
      <c r="AK13" s="559">
        <f>+S13+Oct!AK13</f>
        <v>0</v>
      </c>
      <c r="AL13" s="559">
        <f>+T13+Oct!AL13</f>
        <v>0</v>
      </c>
      <c r="AM13" s="559">
        <f t="shared" si="1"/>
        <v>0</v>
      </c>
    </row>
    <row r="14" spans="1:39" s="348" customFormat="1" ht="13.8">
      <c r="A14" s="396" t="s">
        <v>383</v>
      </c>
      <c r="B14" s="365"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+D14+Oct!V14</f>
        <v>0</v>
      </c>
      <c r="W14" s="542">
        <f>+E14+Oct!W14</f>
        <v>0</v>
      </c>
      <c r="X14" s="545">
        <f>+F14+Oct!X14</f>
        <v>0</v>
      </c>
      <c r="Y14" s="538"/>
      <c r="Z14" s="538"/>
      <c r="AA14" s="538"/>
      <c r="AB14" s="545">
        <f>+J14+Oct!AB14</f>
        <v>0</v>
      </c>
      <c r="AC14" s="538"/>
      <c r="AD14" s="538"/>
      <c r="AE14" s="545"/>
      <c r="AF14" s="545">
        <f>+N14+Oct!AF14</f>
        <v>0</v>
      </c>
      <c r="AG14" s="545">
        <f>+O14+Oct!AG14</f>
        <v>0</v>
      </c>
      <c r="AH14" s="545">
        <f>+P14+Oct!AH14</f>
        <v>0</v>
      </c>
      <c r="AI14" s="545">
        <f>+Q14+Oct!AI14</f>
        <v>0</v>
      </c>
      <c r="AJ14" s="545">
        <f>+R14+Oct!AJ14</f>
        <v>0</v>
      </c>
      <c r="AK14" s="545">
        <f>+S14+Oct!AK14</f>
        <v>0</v>
      </c>
      <c r="AL14" s="545">
        <f>+T14+Oct!AL14</f>
        <v>0</v>
      </c>
      <c r="AM14" s="545">
        <f t="shared" si="1"/>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+D15+Oct!V15</f>
        <v>0</v>
      </c>
      <c r="W15" s="542">
        <f>+E15+Oct!W15</f>
        <v>0</v>
      </c>
      <c r="X15" s="545">
        <f>+F15+Oct!X15</f>
        <v>0</v>
      </c>
      <c r="Y15" s="538"/>
      <c r="Z15" s="538"/>
      <c r="AA15" s="538"/>
      <c r="AB15" s="545">
        <f>+J15+Oct!AB15</f>
        <v>0</v>
      </c>
      <c r="AC15" s="538"/>
      <c r="AD15" s="538"/>
      <c r="AE15" s="545"/>
      <c r="AF15" s="545">
        <f>+N15+Oct!AF15</f>
        <v>0</v>
      </c>
      <c r="AG15" s="545">
        <f>+O15+Oct!AG15</f>
        <v>0</v>
      </c>
      <c r="AH15" s="545">
        <f>+P15+Oct!AH15</f>
        <v>0</v>
      </c>
      <c r="AI15" s="545">
        <f>+Q15+Oct!AI15</f>
        <v>0</v>
      </c>
      <c r="AJ15" s="545">
        <f>+R15+Oct!AJ15</f>
        <v>0</v>
      </c>
      <c r="AK15" s="545">
        <f>+S15+Oct!AK15</f>
        <v>0</v>
      </c>
      <c r="AL15" s="545">
        <f>+T15+Oct!AL15</f>
        <v>0</v>
      </c>
      <c r="AM15" s="545">
        <f t="shared" si="1"/>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42">
        <f>+D16+Oct!V16</f>
        <v>0</v>
      </c>
      <c r="W16" s="542">
        <f>+E16+Oct!W16</f>
        <v>0</v>
      </c>
      <c r="X16" s="545">
        <f>+F16+Oct!X16</f>
        <v>0</v>
      </c>
      <c r="Y16" s="568"/>
      <c r="Z16" s="568"/>
      <c r="AA16" s="568"/>
      <c r="AB16" s="545">
        <f>+J16+Oct!AB16</f>
        <v>0</v>
      </c>
      <c r="AC16" s="568"/>
      <c r="AD16" s="568"/>
      <c r="AE16" s="545"/>
      <c r="AF16" s="545">
        <f>+N16+Oct!AF16</f>
        <v>0</v>
      </c>
      <c r="AG16" s="545">
        <f>+O16+Oct!AG16</f>
        <v>0</v>
      </c>
      <c r="AH16" s="545">
        <f>+P16+Oct!AH16</f>
        <v>0</v>
      </c>
      <c r="AI16" s="545">
        <f>+Q16+Oct!AI16</f>
        <v>0</v>
      </c>
      <c r="AJ16" s="545">
        <f>+R16+Oct!AJ16</f>
        <v>0</v>
      </c>
      <c r="AK16" s="545">
        <f>+S16+Oct!AK16</f>
        <v>0</v>
      </c>
      <c r="AL16" s="545">
        <f>+T16+Oct!AL16</f>
        <v>0</v>
      </c>
      <c r="AM16" s="545">
        <f t="shared" si="1"/>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42">
        <f>+D17+Oct!V17</f>
        <v>0</v>
      </c>
      <c r="W17" s="542">
        <f>+E17+Oct!W17</f>
        <v>0</v>
      </c>
      <c r="X17" s="545">
        <f>+F17+Oct!X17</f>
        <v>0</v>
      </c>
      <c r="Y17" s="568"/>
      <c r="Z17" s="568"/>
      <c r="AA17" s="568"/>
      <c r="AB17" s="545">
        <f>+J17+Oct!AB17</f>
        <v>0</v>
      </c>
      <c r="AC17" s="568"/>
      <c r="AD17" s="568"/>
      <c r="AE17" s="545"/>
      <c r="AF17" s="545">
        <f>+N17+Oct!AF17</f>
        <v>0</v>
      </c>
      <c r="AG17" s="545">
        <f>+O17+Oct!AG17</f>
        <v>0</v>
      </c>
      <c r="AH17" s="545">
        <f>+P17+Oct!AH17</f>
        <v>0</v>
      </c>
      <c r="AI17" s="545">
        <f>+Q17+Oct!AI17</f>
        <v>0</v>
      </c>
      <c r="AJ17" s="545">
        <f>+R17+Oct!AJ17</f>
        <v>0</v>
      </c>
      <c r="AK17" s="545">
        <f>+S17+Oct!AK17</f>
        <v>0</v>
      </c>
      <c r="AL17" s="545">
        <f>+T17+Oct!AL17</f>
        <v>0</v>
      </c>
      <c r="AM17" s="545">
        <f t="shared" si="1"/>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42">
        <f>+D18+Oct!V18</f>
        <v>0</v>
      </c>
      <c r="W18" s="542">
        <f>+E18+Oct!W18</f>
        <v>0</v>
      </c>
      <c r="X18" s="545">
        <f>+F18+Oct!X18</f>
        <v>0</v>
      </c>
      <c r="Y18" s="568"/>
      <c r="Z18" s="568"/>
      <c r="AA18" s="568"/>
      <c r="AB18" s="545">
        <f>+J18+Oct!AB18</f>
        <v>0</v>
      </c>
      <c r="AC18" s="568"/>
      <c r="AD18" s="568"/>
      <c r="AE18" s="545"/>
      <c r="AF18" s="545">
        <f>+N18+Oct!AF18</f>
        <v>0</v>
      </c>
      <c r="AG18" s="545">
        <f>+O18+Oct!AG18</f>
        <v>0</v>
      </c>
      <c r="AH18" s="545">
        <f>+P18+Oct!AH18</f>
        <v>0</v>
      </c>
      <c r="AI18" s="545">
        <f>+Q18+Oct!AI18</f>
        <v>0</v>
      </c>
      <c r="AJ18" s="545">
        <f>+R18+Oct!AJ18</f>
        <v>0</v>
      </c>
      <c r="AK18" s="545">
        <f>+S18+Oct!AK18</f>
        <v>0</v>
      </c>
      <c r="AL18" s="545">
        <f>+T18+Oct!AL18</f>
        <v>0</v>
      </c>
      <c r="AM18" s="545">
        <f t="shared" si="1"/>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42">
        <f>+D19+Oct!V19</f>
        <v>0</v>
      </c>
      <c r="W19" s="542">
        <f>+E19+Oct!W19</f>
        <v>0</v>
      </c>
      <c r="X19" s="545">
        <f>+F19+Oct!X19</f>
        <v>0</v>
      </c>
      <c r="Y19" s="568"/>
      <c r="Z19" s="568"/>
      <c r="AA19" s="568"/>
      <c r="AB19" s="545">
        <f>+J19+Oct!AB19</f>
        <v>0</v>
      </c>
      <c r="AC19" s="568"/>
      <c r="AD19" s="568"/>
      <c r="AE19" s="545"/>
      <c r="AF19" s="545">
        <f>+N19+Oct!AF19</f>
        <v>0</v>
      </c>
      <c r="AG19" s="545">
        <f>+O19+Oct!AG19</f>
        <v>0</v>
      </c>
      <c r="AH19" s="545">
        <f>+P19+Oct!AH19</f>
        <v>0</v>
      </c>
      <c r="AI19" s="545">
        <f>+Q19+Oct!AI19</f>
        <v>0</v>
      </c>
      <c r="AJ19" s="545">
        <f>+R19+Oct!AJ19</f>
        <v>0</v>
      </c>
      <c r="AK19" s="545">
        <f>+S19+Oct!AK19</f>
        <v>0</v>
      </c>
      <c r="AL19" s="545">
        <f>+T19+Oct!AL19</f>
        <v>0</v>
      </c>
      <c r="AM19" s="545">
        <f t="shared" si="1"/>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42">
        <f>+D20+Oct!V20</f>
        <v>0</v>
      </c>
      <c r="W20" s="542">
        <f>+E20+Oct!W20</f>
        <v>0</v>
      </c>
      <c r="X20" s="545">
        <f>+F20+Oct!X20</f>
        <v>0</v>
      </c>
      <c r="Y20" s="568"/>
      <c r="Z20" s="568"/>
      <c r="AA20" s="568"/>
      <c r="AB20" s="545">
        <f>+J20+Oct!AB20</f>
        <v>0</v>
      </c>
      <c r="AC20" s="568"/>
      <c r="AD20" s="568"/>
      <c r="AE20" s="545"/>
      <c r="AF20" s="545">
        <f>+N20+Oct!AF20</f>
        <v>0</v>
      </c>
      <c r="AG20" s="545">
        <f>+O20+Oct!AG20</f>
        <v>0</v>
      </c>
      <c r="AH20" s="545">
        <f>+P20+Oct!AH20</f>
        <v>0</v>
      </c>
      <c r="AI20" s="545">
        <f>+Q20+Oct!AI20</f>
        <v>0</v>
      </c>
      <c r="AJ20" s="545">
        <f>+R20+Oct!AJ20</f>
        <v>0</v>
      </c>
      <c r="AK20" s="545">
        <f>+S20+Oct!AK20</f>
        <v>0</v>
      </c>
      <c r="AL20" s="545">
        <f>+T20+Oct!AL20</f>
        <v>0</v>
      </c>
      <c r="AM20" s="545">
        <f t="shared" si="1"/>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42">
        <f>+D21+Oct!V21</f>
        <v>0</v>
      </c>
      <c r="W21" s="542">
        <f>+E21+Oct!W21</f>
        <v>0</v>
      </c>
      <c r="X21" s="545">
        <f>+F21+Oct!X21</f>
        <v>0</v>
      </c>
      <c r="Y21" s="568"/>
      <c r="Z21" s="568"/>
      <c r="AA21" s="568"/>
      <c r="AB21" s="545">
        <f>+J21+Oct!AB21</f>
        <v>0</v>
      </c>
      <c r="AC21" s="568"/>
      <c r="AD21" s="568"/>
      <c r="AE21" s="545"/>
      <c r="AF21" s="545">
        <f>+N21+Oct!AF21</f>
        <v>0</v>
      </c>
      <c r="AG21" s="545">
        <f>+O21+Oct!AG21</f>
        <v>0</v>
      </c>
      <c r="AH21" s="545">
        <f>+P21+Oct!AH21</f>
        <v>0</v>
      </c>
      <c r="AI21" s="545">
        <f>+Q21+Oct!AI21</f>
        <v>0</v>
      </c>
      <c r="AJ21" s="545">
        <f>+R21+Oct!AJ21</f>
        <v>0</v>
      </c>
      <c r="AK21" s="545">
        <f>+S21+Oct!AK21</f>
        <v>0</v>
      </c>
      <c r="AL21" s="545">
        <f>+T21+Oct!AL21</f>
        <v>0</v>
      </c>
      <c r="AM21" s="545">
        <f t="shared" si="1"/>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42">
        <f>+D22+Oct!V22</f>
        <v>0</v>
      </c>
      <c r="W22" s="542">
        <f>+E22+Oct!W22</f>
        <v>0</v>
      </c>
      <c r="X22" s="545">
        <f>+F22+Oct!X22</f>
        <v>0</v>
      </c>
      <c r="Y22" s="568"/>
      <c r="Z22" s="568"/>
      <c r="AA22" s="568"/>
      <c r="AB22" s="545">
        <f>+J22+Oct!AB22</f>
        <v>0</v>
      </c>
      <c r="AC22" s="568"/>
      <c r="AD22" s="568"/>
      <c r="AE22" s="545"/>
      <c r="AF22" s="545">
        <f>+N22+Oct!AF22</f>
        <v>0</v>
      </c>
      <c r="AG22" s="545">
        <f>+O22+Oct!AG22</f>
        <v>0</v>
      </c>
      <c r="AH22" s="545">
        <f>+P22+Oct!AH22</f>
        <v>0</v>
      </c>
      <c r="AI22" s="545">
        <f>+Q22+Oct!AI22</f>
        <v>0</v>
      </c>
      <c r="AJ22" s="545">
        <f>+R22+Oct!AJ22</f>
        <v>0</v>
      </c>
      <c r="AK22" s="545">
        <f>+S22+Oct!AK22</f>
        <v>0</v>
      </c>
      <c r="AL22" s="545">
        <f>+T22+Oct!AL22</f>
        <v>0</v>
      </c>
      <c r="AM22" s="545">
        <f t="shared" si="1"/>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42">
        <f>+D23+Oct!V23</f>
        <v>0</v>
      </c>
      <c r="W23" s="542">
        <f>+E23+Oct!W23</f>
        <v>0</v>
      </c>
      <c r="X23" s="545">
        <f>+F23+Oct!X23</f>
        <v>0</v>
      </c>
      <c r="Y23" s="568"/>
      <c r="Z23" s="568"/>
      <c r="AA23" s="568"/>
      <c r="AB23" s="545">
        <f>+J23+Oct!AB23</f>
        <v>0</v>
      </c>
      <c r="AC23" s="568"/>
      <c r="AD23" s="568"/>
      <c r="AE23" s="545"/>
      <c r="AF23" s="545">
        <f>+N23+Oct!AF23</f>
        <v>0</v>
      </c>
      <c r="AG23" s="545">
        <f>+O23+Oct!AG23</f>
        <v>0</v>
      </c>
      <c r="AH23" s="545">
        <f>+P23+Oct!AH23</f>
        <v>0</v>
      </c>
      <c r="AI23" s="545">
        <f>+Q23+Oct!AI23</f>
        <v>0</v>
      </c>
      <c r="AJ23" s="545">
        <f>+R23+Oct!AJ23</f>
        <v>0</v>
      </c>
      <c r="AK23" s="545">
        <f>+S23+Oct!AK23</f>
        <v>0</v>
      </c>
      <c r="AL23" s="545">
        <f>+T23+Oct!AL23</f>
        <v>0</v>
      </c>
      <c r="AM23" s="545">
        <f t="shared" si="1"/>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42">
        <f>+D24+Oct!V24</f>
        <v>0</v>
      </c>
      <c r="W24" s="542">
        <f>+E24+Oct!W24</f>
        <v>0</v>
      </c>
      <c r="X24" s="545">
        <f>+F24+Oct!X24</f>
        <v>0</v>
      </c>
      <c r="Y24" s="568"/>
      <c r="Z24" s="568"/>
      <c r="AA24" s="568"/>
      <c r="AB24" s="545">
        <f>+J24+Oct!AB24</f>
        <v>0</v>
      </c>
      <c r="AC24" s="568"/>
      <c r="AD24" s="568"/>
      <c r="AE24" s="545"/>
      <c r="AF24" s="545">
        <f>+N24+Oct!AF24</f>
        <v>0</v>
      </c>
      <c r="AG24" s="545">
        <f>+O24+Oct!AG24</f>
        <v>0</v>
      </c>
      <c r="AH24" s="545">
        <f>+P24+Oct!AH24</f>
        <v>0</v>
      </c>
      <c r="AI24" s="545">
        <f>+Q24+Oct!AI24</f>
        <v>0</v>
      </c>
      <c r="AJ24" s="545">
        <f>+R24+Oct!AJ24</f>
        <v>0</v>
      </c>
      <c r="AK24" s="545">
        <f>+S24+Oct!AK24</f>
        <v>0</v>
      </c>
      <c r="AL24" s="545">
        <f>+T24+Oct!AL24</f>
        <v>0</v>
      </c>
      <c r="AM24" s="545">
        <f t="shared" si="1"/>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42">
        <f>+D25+Oct!V25</f>
        <v>0</v>
      </c>
      <c r="W25" s="542">
        <f>+E25+Oct!W25</f>
        <v>0</v>
      </c>
      <c r="X25" s="545">
        <f>+F25+Oct!X25</f>
        <v>0</v>
      </c>
      <c r="Y25" s="568"/>
      <c r="Z25" s="568"/>
      <c r="AA25" s="568"/>
      <c r="AB25" s="545">
        <f>+J25+Oct!AB25</f>
        <v>0</v>
      </c>
      <c r="AC25" s="568"/>
      <c r="AD25" s="568"/>
      <c r="AE25" s="545"/>
      <c r="AF25" s="545">
        <f>+N25+Oct!AF25</f>
        <v>0</v>
      </c>
      <c r="AG25" s="545">
        <f>+O25+Oct!AG25</f>
        <v>0</v>
      </c>
      <c r="AH25" s="545">
        <f>+P25+Oct!AH25</f>
        <v>0</v>
      </c>
      <c r="AI25" s="545">
        <f>+Q25+Oct!AI25</f>
        <v>0</v>
      </c>
      <c r="AJ25" s="545">
        <f>+R25+Oct!AJ25</f>
        <v>0</v>
      </c>
      <c r="AK25" s="545">
        <f>+S25+Oct!AK25</f>
        <v>0</v>
      </c>
      <c r="AL25" s="545">
        <f>+T25+Oct!AL25</f>
        <v>0</v>
      </c>
      <c r="AM25" s="545">
        <f t="shared" si="1"/>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42">
        <f>+D26+Oct!V26</f>
        <v>0</v>
      </c>
      <c r="W26" s="542">
        <f>+E26+Oct!W26</f>
        <v>0</v>
      </c>
      <c r="X26" s="545">
        <f>+F26+Oct!X26</f>
        <v>0</v>
      </c>
      <c r="Y26" s="568"/>
      <c r="Z26" s="568"/>
      <c r="AA26" s="568"/>
      <c r="AB26" s="545">
        <f>+J26+Oct!AB26</f>
        <v>0</v>
      </c>
      <c r="AC26" s="568"/>
      <c r="AD26" s="568"/>
      <c r="AE26" s="545"/>
      <c r="AF26" s="545">
        <f>+N26+Oct!AF26</f>
        <v>0</v>
      </c>
      <c r="AG26" s="545">
        <f>+O26+Oct!AG26</f>
        <v>0</v>
      </c>
      <c r="AH26" s="545">
        <f>+P26+Oct!AH26</f>
        <v>0</v>
      </c>
      <c r="AI26" s="545">
        <f>+Q26+Oct!AI26</f>
        <v>0</v>
      </c>
      <c r="AJ26" s="545">
        <f>+R26+Oct!AJ26</f>
        <v>0</v>
      </c>
      <c r="AK26" s="545">
        <f>+S26+Oct!AK26</f>
        <v>0</v>
      </c>
      <c r="AL26" s="545">
        <f>+T26+Oct!AL26</f>
        <v>0</v>
      </c>
      <c r="AM26" s="545">
        <f t="shared" si="1"/>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42">
        <f>+D27+Oct!V27</f>
        <v>0</v>
      </c>
      <c r="W27" s="542">
        <f>+E27+Oct!W27</f>
        <v>0</v>
      </c>
      <c r="X27" s="545">
        <f>+F27+Oct!X27</f>
        <v>0</v>
      </c>
      <c r="Y27" s="568"/>
      <c r="Z27" s="568"/>
      <c r="AA27" s="568"/>
      <c r="AB27" s="545">
        <f>+J27+Oct!AB27</f>
        <v>0</v>
      </c>
      <c r="AC27" s="568"/>
      <c r="AD27" s="568"/>
      <c r="AE27" s="545"/>
      <c r="AF27" s="545">
        <f>+N27+Oct!AF27</f>
        <v>0</v>
      </c>
      <c r="AG27" s="545">
        <f>+O27+Oct!AG27</f>
        <v>0</v>
      </c>
      <c r="AH27" s="545">
        <f>+P27+Oct!AH27</f>
        <v>0</v>
      </c>
      <c r="AI27" s="545">
        <f>+Q27+Oct!AI27</f>
        <v>0</v>
      </c>
      <c r="AJ27" s="545">
        <f>+R27+Oct!AJ27</f>
        <v>0</v>
      </c>
      <c r="AK27" s="545">
        <f>+S27+Oct!AK27</f>
        <v>0</v>
      </c>
      <c r="AL27" s="545">
        <f>+T27+Oct!AL27</f>
        <v>0</v>
      </c>
      <c r="AM27" s="545">
        <f t="shared" si="1"/>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42">
        <f>+D28+Oct!V28</f>
        <v>0</v>
      </c>
      <c r="W28" s="542">
        <f>+E28+Oct!W28</f>
        <v>0</v>
      </c>
      <c r="X28" s="545">
        <f>+F28+Oct!X28</f>
        <v>0</v>
      </c>
      <c r="Y28" s="568"/>
      <c r="Z28" s="568"/>
      <c r="AA28" s="568"/>
      <c r="AB28" s="545">
        <f>+J28+Oct!AB28</f>
        <v>0</v>
      </c>
      <c r="AC28" s="568"/>
      <c r="AD28" s="568"/>
      <c r="AE28" s="545"/>
      <c r="AF28" s="545">
        <f>+N28+Oct!AF28</f>
        <v>0</v>
      </c>
      <c r="AG28" s="545">
        <f>+O28+Oct!AG28</f>
        <v>0</v>
      </c>
      <c r="AH28" s="545">
        <f>+P28+Oct!AH28</f>
        <v>0</v>
      </c>
      <c r="AI28" s="545">
        <f>+Q28+Oct!AI28</f>
        <v>0</v>
      </c>
      <c r="AJ28" s="545">
        <f>+R28+Oct!AJ28</f>
        <v>0</v>
      </c>
      <c r="AK28" s="545">
        <f>+S28+Oct!AK28</f>
        <v>0</v>
      </c>
      <c r="AL28" s="545">
        <f>+T28+Oct!AL28</f>
        <v>0</v>
      </c>
      <c r="AM28" s="545">
        <f t="shared" si="1"/>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42">
        <f>+D29+Oct!V29</f>
        <v>0</v>
      </c>
      <c r="W29" s="542">
        <f>+E29+Oct!W29</f>
        <v>0</v>
      </c>
      <c r="X29" s="545">
        <f>+F29+Oct!X29</f>
        <v>0</v>
      </c>
      <c r="Y29" s="568"/>
      <c r="Z29" s="568"/>
      <c r="AA29" s="568"/>
      <c r="AB29" s="545">
        <f>+J29+Oct!AB29</f>
        <v>0</v>
      </c>
      <c r="AC29" s="568"/>
      <c r="AD29" s="568"/>
      <c r="AE29" s="545"/>
      <c r="AF29" s="545">
        <f>+N29+Oct!AF29</f>
        <v>0</v>
      </c>
      <c r="AG29" s="545">
        <f>+O29+Oct!AG29</f>
        <v>0</v>
      </c>
      <c r="AH29" s="545">
        <f>+P29+Oct!AH29</f>
        <v>0</v>
      </c>
      <c r="AI29" s="545">
        <f>+Q29+Oct!AI29</f>
        <v>0</v>
      </c>
      <c r="AJ29" s="545">
        <f>+R29+Oct!AJ29</f>
        <v>0</v>
      </c>
      <c r="AK29" s="545">
        <f>+S29+Oct!AK29</f>
        <v>0</v>
      </c>
      <c r="AL29" s="545">
        <f>+T29+Oct!AL29</f>
        <v>0</v>
      </c>
      <c r="AM29" s="545">
        <f t="shared" si="1"/>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42">
        <f>+D30+Oct!V30</f>
        <v>0</v>
      </c>
      <c r="W30" s="542">
        <f>+E30+Oct!W30</f>
        <v>0</v>
      </c>
      <c r="X30" s="545">
        <f>+F30+Oct!X30</f>
        <v>0</v>
      </c>
      <c r="Y30" s="568"/>
      <c r="Z30" s="568"/>
      <c r="AA30" s="568"/>
      <c r="AB30" s="545">
        <f>+J30+Oct!AB30</f>
        <v>0</v>
      </c>
      <c r="AC30" s="568"/>
      <c r="AD30" s="568"/>
      <c r="AE30" s="545"/>
      <c r="AF30" s="545">
        <f>+N30+Oct!AF30</f>
        <v>0</v>
      </c>
      <c r="AG30" s="545">
        <f>+O30+Oct!AG30</f>
        <v>0</v>
      </c>
      <c r="AH30" s="545">
        <f>+P30+Oct!AH30</f>
        <v>0</v>
      </c>
      <c r="AI30" s="545">
        <f>+Q30+Oct!AI30</f>
        <v>0</v>
      </c>
      <c r="AJ30" s="545">
        <f>+R30+Oct!AJ30</f>
        <v>0</v>
      </c>
      <c r="AK30" s="545">
        <f>+S30+Oct!AK30</f>
        <v>0</v>
      </c>
      <c r="AL30" s="545">
        <f>+T30+Oct!AL30</f>
        <v>0</v>
      </c>
      <c r="AM30" s="545">
        <f t="shared" si="1"/>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42">
        <f>+D31+Oct!V31</f>
        <v>0</v>
      </c>
      <c r="W31" s="542">
        <f>+E31+Oct!W31</f>
        <v>0</v>
      </c>
      <c r="X31" s="545">
        <f>+F31+Oct!X31</f>
        <v>0</v>
      </c>
      <c r="Y31" s="568"/>
      <c r="Z31" s="568"/>
      <c r="AA31" s="568"/>
      <c r="AB31" s="545">
        <f>+J31+Oct!AB31</f>
        <v>0</v>
      </c>
      <c r="AC31" s="568"/>
      <c r="AD31" s="568"/>
      <c r="AE31" s="545"/>
      <c r="AF31" s="545">
        <f>+N31+Oct!AF31</f>
        <v>0</v>
      </c>
      <c r="AG31" s="545">
        <f>+O31+Oct!AG31</f>
        <v>0</v>
      </c>
      <c r="AH31" s="545">
        <f>+P31+Oct!AH31</f>
        <v>0</v>
      </c>
      <c r="AI31" s="545">
        <f>+Q31+Oct!AI31</f>
        <v>0</v>
      </c>
      <c r="AJ31" s="545">
        <f>+R31+Oct!AJ31</f>
        <v>0</v>
      </c>
      <c r="AK31" s="545">
        <f>+S31+Oct!AK31</f>
        <v>0</v>
      </c>
      <c r="AL31" s="545">
        <f>+T31+Oct!AL31</f>
        <v>0</v>
      </c>
      <c r="AM31" s="545">
        <f t="shared" si="1"/>
        <v>0</v>
      </c>
    </row>
    <row r="32" spans="1:39" ht="15" thickBot="1">
      <c r="B32" s="376" t="s">
        <v>406</v>
      </c>
      <c r="C32" s="376"/>
      <c r="D32" s="546">
        <f t="shared" ref="D32:T32" si="2">SUM(D9:D31)</f>
        <v>0</v>
      </c>
      <c r="E32" s="546">
        <f t="shared" si="2"/>
        <v>0</v>
      </c>
      <c r="F32" s="549">
        <f t="shared" si="2"/>
        <v>0</v>
      </c>
      <c r="G32" s="547"/>
      <c r="H32" s="547"/>
      <c r="I32" s="547"/>
      <c r="J32" s="549">
        <f t="shared" si="2"/>
        <v>0</v>
      </c>
      <c r="K32" s="547"/>
      <c r="L32" s="547"/>
      <c r="M32" s="549">
        <f t="shared" si="2"/>
        <v>0</v>
      </c>
      <c r="N32" s="549">
        <f t="shared" si="2"/>
        <v>0</v>
      </c>
      <c r="O32" s="549">
        <f t="shared" si="2"/>
        <v>0</v>
      </c>
      <c r="P32" s="549">
        <f t="shared" si="2"/>
        <v>0</v>
      </c>
      <c r="Q32" s="549">
        <f t="shared" si="2"/>
        <v>0</v>
      </c>
      <c r="R32" s="549">
        <f t="shared" si="2"/>
        <v>0</v>
      </c>
      <c r="S32" s="549">
        <f t="shared" si="2"/>
        <v>0</v>
      </c>
      <c r="T32" s="549">
        <f t="shared" si="2"/>
        <v>0</v>
      </c>
      <c r="U32" s="550">
        <f>SUM(U8:U31)</f>
        <v>0</v>
      </c>
      <c r="V32" s="546">
        <f t="shared" ref="V32:AM32" si="3">SUM(V9:V31)</f>
        <v>0</v>
      </c>
      <c r="W32" s="546">
        <f t="shared" si="3"/>
        <v>0</v>
      </c>
      <c r="X32" s="549">
        <f t="shared" si="3"/>
        <v>0</v>
      </c>
      <c r="Y32" s="547"/>
      <c r="Z32" s="547"/>
      <c r="AA32" s="547"/>
      <c r="AB32" s="549">
        <f t="shared" si="3"/>
        <v>0</v>
      </c>
      <c r="AC32" s="547"/>
      <c r="AD32" s="547"/>
      <c r="AE32" s="549"/>
      <c r="AF32" s="549">
        <f t="shared" si="3"/>
        <v>0</v>
      </c>
      <c r="AG32" s="549">
        <f t="shared" si="3"/>
        <v>0</v>
      </c>
      <c r="AH32" s="549">
        <f t="shared" si="3"/>
        <v>0</v>
      </c>
      <c r="AI32" s="549">
        <f t="shared" si="3"/>
        <v>0</v>
      </c>
      <c r="AJ32" s="549">
        <f t="shared" si="3"/>
        <v>0</v>
      </c>
      <c r="AK32" s="549">
        <f t="shared" si="3"/>
        <v>0</v>
      </c>
      <c r="AL32" s="549">
        <f t="shared" si="3"/>
        <v>0</v>
      </c>
      <c r="AM32" s="549">
        <f t="shared" si="3"/>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350" t="str">
        <f t="shared" ref="E36:AM36" si="4">E7</f>
        <v>Units of Service</v>
      </c>
      <c r="F36" s="400" t="str">
        <f t="shared" si="4"/>
        <v>OAA Title III B</v>
      </c>
      <c r="G36" s="404" t="str">
        <f t="shared" si="4"/>
        <v>OAA Title III C1</v>
      </c>
      <c r="H36" s="400" t="str">
        <f t="shared" si="4"/>
        <v>OAA Title III C2</v>
      </c>
      <c r="I36" s="400" t="str">
        <f t="shared" si="4"/>
        <v>OAA Title III E</v>
      </c>
      <c r="J36" s="400" t="str">
        <f t="shared" si="4"/>
        <v>OAA ARPA Title III B</v>
      </c>
      <c r="K36" s="404" t="str">
        <f t="shared" si="4"/>
        <v>OAA ARPA Title III C1</v>
      </c>
      <c r="L36" s="576" t="str">
        <f t="shared" si="4"/>
        <v>OAA APRA Title III C2</v>
      </c>
      <c r="M36" s="350" t="str">
        <f t="shared" si="4"/>
        <v>Tax Levy</v>
      </c>
      <c r="N36" s="350" t="str">
        <f t="shared" si="4"/>
        <v>Basic County Allocation (BCA)</v>
      </c>
      <c r="O36" s="350" t="str">
        <f t="shared" si="4"/>
        <v>85.21 FUNDS</v>
      </c>
      <c r="P36" s="350" t="str">
        <f t="shared" si="4"/>
        <v>AFCSP</v>
      </c>
      <c r="Q36" s="350" t="str">
        <f t="shared" si="4"/>
        <v>Non Federal Match - Cash</v>
      </c>
      <c r="R36" s="350" t="str">
        <f t="shared" si="4"/>
        <v>Non Federal Match - In-kind</v>
      </c>
      <c r="S36" s="350" t="str">
        <f t="shared" si="4"/>
        <v>Other (local, State, Fed)</v>
      </c>
      <c r="T36" s="350" t="str">
        <f t="shared" si="4"/>
        <v>Program Income</v>
      </c>
      <c r="U36" s="350" t="str">
        <f t="shared" si="4"/>
        <v>Total Expenditures</v>
      </c>
      <c r="V36" s="350" t="str">
        <f t="shared" si="4"/>
        <v>Individuals Served</v>
      </c>
      <c r="W36" s="350" t="str">
        <f t="shared" si="4"/>
        <v>Units of Service</v>
      </c>
      <c r="X36" s="400" t="str">
        <f t="shared" si="4"/>
        <v>OAA Title III B</v>
      </c>
      <c r="Y36" s="404" t="str">
        <f t="shared" si="4"/>
        <v>OAA Title III C1</v>
      </c>
      <c r="Z36" s="405" t="str">
        <f t="shared" si="4"/>
        <v>OAA Title III C2</v>
      </c>
      <c r="AA36" s="400" t="str">
        <f t="shared" si="4"/>
        <v>OAA Title III E</v>
      </c>
      <c r="AB36" s="400" t="str">
        <f t="shared" si="4"/>
        <v>OAA ARPA Title III B</v>
      </c>
      <c r="AC36" s="404" t="str">
        <f t="shared" si="4"/>
        <v>OAA ARPA Title III C1</v>
      </c>
      <c r="AD36" s="405" t="str">
        <f t="shared" si="4"/>
        <v>OAA APRA Title III C2</v>
      </c>
      <c r="AE36" s="350" t="str">
        <f t="shared" si="4"/>
        <v>Tax Levy</v>
      </c>
      <c r="AF36" s="350" t="str">
        <f t="shared" si="4"/>
        <v>Basic County Allocation (BCA)</v>
      </c>
      <c r="AG36" s="350" t="str">
        <f t="shared" si="4"/>
        <v>85.21 Funds</v>
      </c>
      <c r="AH36" s="350" t="str">
        <f t="shared" si="4"/>
        <v>AFCSP</v>
      </c>
      <c r="AI36" s="350" t="str">
        <f t="shared" si="4"/>
        <v>Non Federal Match - Cash</v>
      </c>
      <c r="AJ36" s="350" t="str">
        <f t="shared" si="4"/>
        <v>Non Federal Match - In-kind</v>
      </c>
      <c r="AK36" s="350" t="str">
        <f t="shared" si="4"/>
        <v>Other (local, State, Fed)</v>
      </c>
      <c r="AL36" s="350" t="str">
        <f t="shared" si="4"/>
        <v>Program Income</v>
      </c>
      <c r="AM36" s="350" t="str">
        <f t="shared" si="4"/>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389" t="s">
        <v>371</v>
      </c>
      <c r="C38" s="390" t="s">
        <v>372</v>
      </c>
      <c r="D38" s="536"/>
      <c r="E38" s="537"/>
      <c r="F38" s="538"/>
      <c r="G38" s="539"/>
      <c r="H38" s="538"/>
      <c r="I38" s="538"/>
      <c r="J38" s="538"/>
      <c r="K38" s="540"/>
      <c r="L38" s="538"/>
      <c r="M38" s="539"/>
      <c r="N38" s="539"/>
      <c r="O38" s="539"/>
      <c r="P38" s="539"/>
      <c r="Q38" s="539"/>
      <c r="R38" s="539"/>
      <c r="S38" s="539"/>
      <c r="T38" s="539"/>
      <c r="U38" s="541">
        <f>SUM(F38:T38)</f>
        <v>0</v>
      </c>
      <c r="V38" s="542">
        <f>+D38+Oct!V38</f>
        <v>0</v>
      </c>
      <c r="W38" s="542">
        <f>+E38+Oct!W38</f>
        <v>0</v>
      </c>
      <c r="X38" s="538"/>
      <c r="Y38" s="544">
        <f>+G38+Oct!Y38</f>
        <v>0</v>
      </c>
      <c r="Z38" s="544">
        <f>+H38+Oct!Z38</f>
        <v>0</v>
      </c>
      <c r="AA38" s="538"/>
      <c r="AB38" s="538"/>
      <c r="AC38" s="538">
        <f>+K38+Oct!AC38</f>
        <v>0</v>
      </c>
      <c r="AD38" s="538">
        <f>+L38+Oct!AD38</f>
        <v>0</v>
      </c>
      <c r="AE38" s="544"/>
      <c r="AF38" s="544">
        <f>+N38+Oct!AF38</f>
        <v>0</v>
      </c>
      <c r="AG38" s="544">
        <f>+O38+Oct!AG38</f>
        <v>0</v>
      </c>
      <c r="AH38" s="544">
        <f>+P38+Oct!AH38</f>
        <v>0</v>
      </c>
      <c r="AI38" s="544">
        <f>+Q38+Oct!AI38</f>
        <v>0</v>
      </c>
      <c r="AJ38" s="544">
        <f>+R38+Oct!AJ38</f>
        <v>0</v>
      </c>
      <c r="AK38" s="544">
        <f>+S38+Oct!AK38</f>
        <v>0</v>
      </c>
      <c r="AL38" s="544">
        <f>+T38+Oct!AL38</f>
        <v>0</v>
      </c>
      <c r="AM38" s="545">
        <f>SUM(X38:AL38)</f>
        <v>0</v>
      </c>
    </row>
    <row r="39" spans="1:39">
      <c r="A39" s="348" t="s">
        <v>374</v>
      </c>
      <c r="B39" s="387" t="s">
        <v>375</v>
      </c>
      <c r="C39" s="388" t="s">
        <v>372</v>
      </c>
      <c r="D39" s="536"/>
      <c r="E39" s="537"/>
      <c r="F39" s="538"/>
      <c r="G39" s="539"/>
      <c r="H39" s="538"/>
      <c r="I39" s="538"/>
      <c r="J39" s="538"/>
      <c r="K39" s="540"/>
      <c r="L39" s="538"/>
      <c r="M39" s="540"/>
      <c r="N39" s="540"/>
      <c r="O39" s="539"/>
      <c r="P39" s="539"/>
      <c r="Q39" s="539"/>
      <c r="R39" s="539"/>
      <c r="S39" s="539"/>
      <c r="T39" s="539"/>
      <c r="U39" s="541">
        <f>SUM(F39:T39)</f>
        <v>0</v>
      </c>
      <c r="V39" s="542">
        <f>+D39+Oct!V39</f>
        <v>0</v>
      </c>
      <c r="W39" s="542">
        <f>+E39+Oct!W39</f>
        <v>0</v>
      </c>
      <c r="X39" s="538"/>
      <c r="Y39" s="544">
        <f>+G39+Oct!Y39</f>
        <v>0</v>
      </c>
      <c r="Z39" s="544">
        <f>+H39+Oct!Z39</f>
        <v>0</v>
      </c>
      <c r="AA39" s="538"/>
      <c r="AB39" s="538"/>
      <c r="AC39" s="538">
        <f>+K39+Oct!AC39</f>
        <v>0</v>
      </c>
      <c r="AD39" s="538">
        <f>+L39+Oct!AD39</f>
        <v>0</v>
      </c>
      <c r="AE39" s="544"/>
      <c r="AF39" s="544">
        <f>+N39+Oct!AF39</f>
        <v>0</v>
      </c>
      <c r="AG39" s="544">
        <f>+O39+Oct!AG39</f>
        <v>0</v>
      </c>
      <c r="AH39" s="544">
        <f>+P39+Oct!AH39</f>
        <v>0</v>
      </c>
      <c r="AI39" s="544">
        <f>+Q39+Oct!AI39</f>
        <v>0</v>
      </c>
      <c r="AJ39" s="544">
        <f>+R39+Oct!AJ39</f>
        <v>0</v>
      </c>
      <c r="AK39" s="544">
        <f>+S39+Oct!AK39</f>
        <v>0</v>
      </c>
      <c r="AL39" s="544">
        <f>+T39+Oct!AL39</f>
        <v>0</v>
      </c>
      <c r="AM39" s="545">
        <f>SUM(X39:AL39)</f>
        <v>0</v>
      </c>
    </row>
    <row r="40" spans="1:39" s="348" customFormat="1" thickBot="1">
      <c r="A40" s="348" t="s">
        <v>380</v>
      </c>
      <c r="B40" s="391" t="s">
        <v>381</v>
      </c>
      <c r="C40" s="392" t="s">
        <v>382</v>
      </c>
      <c r="D40" s="536"/>
      <c r="E40" s="537"/>
      <c r="F40" s="538"/>
      <c r="G40" s="539"/>
      <c r="H40" s="538"/>
      <c r="I40" s="538"/>
      <c r="J40" s="538"/>
      <c r="K40" s="540"/>
      <c r="L40" s="538"/>
      <c r="M40" s="540"/>
      <c r="N40" s="540"/>
      <c r="O40" s="539"/>
      <c r="P40" s="539"/>
      <c r="Q40" s="539"/>
      <c r="R40" s="539"/>
      <c r="S40" s="539"/>
      <c r="T40" s="539"/>
      <c r="U40" s="541">
        <f>SUM(F40:T40)</f>
        <v>0</v>
      </c>
      <c r="V40" s="542">
        <f>+D40+Oct!V40</f>
        <v>0</v>
      </c>
      <c r="W40" s="542">
        <f>+E40+Oct!W40</f>
        <v>0</v>
      </c>
      <c r="X40" s="538"/>
      <c r="Y40" s="544">
        <f>+G40+Oct!Y40</f>
        <v>0</v>
      </c>
      <c r="Z40" s="544">
        <f>+H40+Oct!Z40</f>
        <v>0</v>
      </c>
      <c r="AA40" s="538"/>
      <c r="AB40" s="538"/>
      <c r="AC40" s="538">
        <f>+K40+Oct!AC40</f>
        <v>0</v>
      </c>
      <c r="AD40" s="538">
        <f>+L40+Oct!AD40</f>
        <v>0</v>
      </c>
      <c r="AE40" s="544"/>
      <c r="AF40" s="544">
        <f>+N40+Oct!AF40</f>
        <v>0</v>
      </c>
      <c r="AG40" s="544">
        <f>+O40+Oct!AG40</f>
        <v>0</v>
      </c>
      <c r="AH40" s="544">
        <f>+P40+Oct!AH40</f>
        <v>0</v>
      </c>
      <c r="AI40" s="544">
        <f>+Q40+Oct!AI40</f>
        <v>0</v>
      </c>
      <c r="AJ40" s="544">
        <f>+R40+Oct!AJ40</f>
        <v>0</v>
      </c>
      <c r="AK40" s="544">
        <f>+S40+Oct!AK40</f>
        <v>0</v>
      </c>
      <c r="AL40" s="544">
        <f>+T40+Oct!AL40</f>
        <v>0</v>
      </c>
      <c r="AM40" s="545">
        <f>SUM(X40:AL40)</f>
        <v>0</v>
      </c>
    </row>
    <row r="41" spans="1:39" ht="15" thickBot="1">
      <c r="A41" s="348"/>
      <c r="B41" s="376" t="s">
        <v>406</v>
      </c>
      <c r="C41" s="376"/>
      <c r="D41" s="546">
        <f>SUM(D38:D40)</f>
        <v>0</v>
      </c>
      <c r="E41" s="546">
        <f t="shared" ref="E41:AM41" si="5">SUM(E38:E40)</f>
        <v>0</v>
      </c>
      <c r="F41" s="547"/>
      <c r="G41" s="548">
        <f t="shared" si="5"/>
        <v>0</v>
      </c>
      <c r="H41" s="547">
        <f t="shared" si="5"/>
        <v>0</v>
      </c>
      <c r="I41" s="547"/>
      <c r="J41" s="547"/>
      <c r="K41" s="549">
        <f t="shared" si="5"/>
        <v>0</v>
      </c>
      <c r="L41" s="547">
        <f t="shared" si="5"/>
        <v>0</v>
      </c>
      <c r="M41" s="549">
        <f t="shared" si="5"/>
        <v>0</v>
      </c>
      <c r="N41" s="549">
        <f t="shared" si="5"/>
        <v>0</v>
      </c>
      <c r="O41" s="549">
        <f t="shared" si="5"/>
        <v>0</v>
      </c>
      <c r="P41" s="549">
        <f t="shared" si="5"/>
        <v>0</v>
      </c>
      <c r="Q41" s="549">
        <f t="shared" si="5"/>
        <v>0</v>
      </c>
      <c r="R41" s="549">
        <f t="shared" si="5"/>
        <v>0</v>
      </c>
      <c r="S41" s="549">
        <f t="shared" si="5"/>
        <v>0</v>
      </c>
      <c r="T41" s="549">
        <f t="shared" si="5"/>
        <v>0</v>
      </c>
      <c r="U41" s="550">
        <f t="shared" si="5"/>
        <v>0</v>
      </c>
      <c r="V41" s="546">
        <f t="shared" si="5"/>
        <v>0</v>
      </c>
      <c r="W41" s="546">
        <f t="shared" si="5"/>
        <v>0</v>
      </c>
      <c r="X41" s="547"/>
      <c r="Y41" s="549">
        <f t="shared" si="5"/>
        <v>0</v>
      </c>
      <c r="Z41" s="549">
        <f t="shared" si="5"/>
        <v>0</v>
      </c>
      <c r="AA41" s="547"/>
      <c r="AB41" s="547"/>
      <c r="AC41" s="547">
        <f t="shared" si="5"/>
        <v>0</v>
      </c>
      <c r="AD41" s="547">
        <f t="shared" si="5"/>
        <v>0</v>
      </c>
      <c r="AE41" s="549"/>
      <c r="AF41" s="549">
        <f t="shared" si="5"/>
        <v>0</v>
      </c>
      <c r="AG41" s="549">
        <f t="shared" si="5"/>
        <v>0</v>
      </c>
      <c r="AH41" s="549">
        <f t="shared" si="5"/>
        <v>0</v>
      </c>
      <c r="AI41" s="549">
        <f t="shared" si="5"/>
        <v>0</v>
      </c>
      <c r="AJ41" s="549">
        <f t="shared" si="5"/>
        <v>0</v>
      </c>
      <c r="AK41" s="549">
        <f t="shared" si="5"/>
        <v>0</v>
      </c>
      <c r="AL41" s="549">
        <f t="shared" si="5"/>
        <v>0</v>
      </c>
      <c r="AM41" s="549">
        <f t="shared" si="5"/>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350" t="str">
        <f t="shared" ref="E45:AM45" si="6">E7</f>
        <v>Units of Service</v>
      </c>
      <c r="F45" s="402" t="str">
        <f t="shared" si="6"/>
        <v>OAA Title III B</v>
      </c>
      <c r="G45" s="402" t="str">
        <f t="shared" si="6"/>
        <v>OAA Title III C1</v>
      </c>
      <c r="H45" s="402" t="str">
        <f t="shared" si="6"/>
        <v>OAA Title III C2</v>
      </c>
      <c r="I45" s="349" t="str">
        <f t="shared" si="6"/>
        <v>OAA Title III E</v>
      </c>
      <c r="J45" s="402" t="str">
        <f t="shared" si="6"/>
        <v>OAA ARPA Title III B</v>
      </c>
      <c r="K45" s="402" t="str">
        <f t="shared" si="6"/>
        <v>OAA ARPA Title III C1</v>
      </c>
      <c r="L45" s="577" t="str">
        <f t="shared" si="6"/>
        <v>OAA APRA Title III C2</v>
      </c>
      <c r="M45" s="349" t="str">
        <f t="shared" si="6"/>
        <v>Tax Levy</v>
      </c>
      <c r="N45" s="349" t="str">
        <f t="shared" si="6"/>
        <v>Basic County Allocation (BCA)</v>
      </c>
      <c r="O45" s="447" t="str">
        <f t="shared" si="6"/>
        <v>85.21 FUNDS</v>
      </c>
      <c r="P45" s="349" t="str">
        <f t="shared" si="6"/>
        <v>AFCSP</v>
      </c>
      <c r="Q45" s="349" t="str">
        <f t="shared" si="6"/>
        <v>Non Federal Match - Cash</v>
      </c>
      <c r="R45" s="349" t="str">
        <f t="shared" si="6"/>
        <v>Non Federal Match - In-kind</v>
      </c>
      <c r="S45" s="349" t="str">
        <f t="shared" si="6"/>
        <v>Other (local, State, Fed)</v>
      </c>
      <c r="T45" s="349" t="str">
        <f t="shared" si="6"/>
        <v>Program Income</v>
      </c>
      <c r="U45" s="349" t="str">
        <f t="shared" si="6"/>
        <v>Total Expenditures</v>
      </c>
      <c r="V45" s="349" t="str">
        <f t="shared" si="6"/>
        <v>Individuals Served</v>
      </c>
      <c r="W45" s="349" t="str">
        <f t="shared" si="6"/>
        <v>Units of Service</v>
      </c>
      <c r="X45" s="402" t="str">
        <f t="shared" si="6"/>
        <v>OAA Title III B</v>
      </c>
      <c r="Y45" s="402" t="str">
        <f t="shared" si="6"/>
        <v>OAA Title III C1</v>
      </c>
      <c r="Z45" s="402" t="str">
        <f t="shared" si="6"/>
        <v>OAA Title III C2</v>
      </c>
      <c r="AA45" s="349" t="str">
        <f t="shared" si="6"/>
        <v>OAA Title III E</v>
      </c>
      <c r="AB45" s="402" t="str">
        <f t="shared" si="6"/>
        <v>OAA ARPA Title III B</v>
      </c>
      <c r="AC45" s="402" t="str">
        <f t="shared" si="6"/>
        <v>OAA ARPA Title III C1</v>
      </c>
      <c r="AD45" s="402" t="str">
        <f t="shared" si="6"/>
        <v>OAA APRA Title III C2</v>
      </c>
      <c r="AE45" s="349" t="str">
        <f t="shared" si="6"/>
        <v>Tax Levy</v>
      </c>
      <c r="AF45" s="349" t="str">
        <f t="shared" si="6"/>
        <v>Basic County Allocation (BCA)</v>
      </c>
      <c r="AG45" s="349" t="str">
        <f t="shared" si="6"/>
        <v>85.21 Funds</v>
      </c>
      <c r="AH45" s="349" t="str">
        <f t="shared" si="6"/>
        <v>AFCSP</v>
      </c>
      <c r="AI45" s="349" t="str">
        <f t="shared" si="6"/>
        <v>Non Federal Match - Cash</v>
      </c>
      <c r="AJ45" s="349" t="str">
        <f t="shared" si="6"/>
        <v>Non Federal Match - In-kind</v>
      </c>
      <c r="AK45" s="349" t="str">
        <f t="shared" si="6"/>
        <v>Other (local, State, Fed)</v>
      </c>
      <c r="AL45" s="349" t="str">
        <f t="shared" si="6"/>
        <v>Program Income</v>
      </c>
      <c r="AM45" s="356" t="str">
        <f t="shared" si="6"/>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+D47+Oct!V47</f>
        <v>0</v>
      </c>
      <c r="W47" s="542">
        <f>+E47+Oct!W47</f>
        <v>0</v>
      </c>
      <c r="X47" s="538">
        <f t="shared" ref="X47:Z47" si="7">+F47</f>
        <v>0</v>
      </c>
      <c r="Y47" s="538">
        <f t="shared" si="7"/>
        <v>0</v>
      </c>
      <c r="Z47" s="538">
        <f t="shared" si="7"/>
        <v>0</v>
      </c>
      <c r="AA47" s="544">
        <f>+I47+Oct!AA47</f>
        <v>0</v>
      </c>
      <c r="AB47" s="538"/>
      <c r="AC47" s="538"/>
      <c r="AD47" s="538"/>
      <c r="AE47" s="544">
        <f>+M47+Oct!AE47</f>
        <v>0</v>
      </c>
      <c r="AF47" s="544">
        <f>+N47+Oct!AF47</f>
        <v>0</v>
      </c>
      <c r="AG47" s="544">
        <f>+O47+Oct!AG47</f>
        <v>0</v>
      </c>
      <c r="AH47" s="544">
        <f>+P47+Oct!AH47</f>
        <v>0</v>
      </c>
      <c r="AI47" s="544">
        <f>+Q47+Oct!AI47</f>
        <v>0</v>
      </c>
      <c r="AJ47" s="544">
        <f>+R47+Oct!AJ47</f>
        <v>0</v>
      </c>
      <c r="AK47" s="544">
        <f>+S47+Oct!AK47</f>
        <v>0</v>
      </c>
      <c r="AL47" s="544">
        <f>+T47+Oct!AL47</f>
        <v>0</v>
      </c>
      <c r="AM47" s="545">
        <f>SUM(X47:AL47)</f>
        <v>0</v>
      </c>
    </row>
    <row r="48" spans="1:39" ht="15" thickBot="1">
      <c r="A48" s="348"/>
      <c r="B48" s="376" t="s">
        <v>406</v>
      </c>
      <c r="C48" s="376"/>
      <c r="D48" s="546">
        <f t="shared" ref="D48:AM48" si="8">SUM(D47:D47)</f>
        <v>0</v>
      </c>
      <c r="E48" s="546">
        <f t="shared" si="8"/>
        <v>0</v>
      </c>
      <c r="F48" s="547"/>
      <c r="G48" s="547"/>
      <c r="H48" s="547"/>
      <c r="I48" s="549">
        <f t="shared" si="8"/>
        <v>0</v>
      </c>
      <c r="J48" s="547"/>
      <c r="K48" s="547"/>
      <c r="L48" s="547"/>
      <c r="M48" s="549">
        <f t="shared" si="8"/>
        <v>0</v>
      </c>
      <c r="N48" s="549">
        <f t="shared" si="8"/>
        <v>0</v>
      </c>
      <c r="O48" s="549">
        <f t="shared" si="8"/>
        <v>0</v>
      </c>
      <c r="P48" s="549">
        <f t="shared" si="8"/>
        <v>0</v>
      </c>
      <c r="Q48" s="549">
        <f t="shared" si="8"/>
        <v>0</v>
      </c>
      <c r="R48" s="549">
        <f t="shared" si="8"/>
        <v>0</v>
      </c>
      <c r="S48" s="549">
        <f t="shared" si="8"/>
        <v>0</v>
      </c>
      <c r="T48" s="549">
        <f t="shared" si="8"/>
        <v>0</v>
      </c>
      <c r="U48" s="550">
        <f t="shared" si="8"/>
        <v>0</v>
      </c>
      <c r="V48" s="546">
        <f t="shared" si="8"/>
        <v>0</v>
      </c>
      <c r="W48" s="546">
        <f t="shared" si="8"/>
        <v>0</v>
      </c>
      <c r="X48" s="547">
        <f t="shared" si="8"/>
        <v>0</v>
      </c>
      <c r="Y48" s="547">
        <f t="shared" si="8"/>
        <v>0</v>
      </c>
      <c r="Z48" s="547">
        <f t="shared" si="8"/>
        <v>0</v>
      </c>
      <c r="AA48" s="549">
        <f t="shared" si="8"/>
        <v>0</v>
      </c>
      <c r="AB48" s="547"/>
      <c r="AC48" s="547"/>
      <c r="AD48" s="547"/>
      <c r="AE48" s="549">
        <f t="shared" si="8"/>
        <v>0</v>
      </c>
      <c r="AF48" s="549">
        <f t="shared" si="8"/>
        <v>0</v>
      </c>
      <c r="AG48" s="549">
        <f t="shared" si="8"/>
        <v>0</v>
      </c>
      <c r="AH48" s="549">
        <f t="shared" si="8"/>
        <v>0</v>
      </c>
      <c r="AI48" s="549">
        <f t="shared" si="8"/>
        <v>0</v>
      </c>
      <c r="AJ48" s="549">
        <f t="shared" si="8"/>
        <v>0</v>
      </c>
      <c r="AK48" s="549">
        <f t="shared" si="8"/>
        <v>0</v>
      </c>
      <c r="AL48" s="549">
        <f t="shared" si="8"/>
        <v>0</v>
      </c>
      <c r="AM48" s="549">
        <f t="shared" si="8"/>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348" customFormat="1" ht="39" customHeight="1" thickBot="1">
      <c r="D52" s="349" t="str">
        <f>Month!D26</f>
        <v>Individuals Served</v>
      </c>
      <c r="E52" s="350" t="str">
        <f>Month!E26</f>
        <v>Units of Service</v>
      </c>
      <c r="F52" s="351" t="str">
        <f>Month!F26</f>
        <v>OAA Title III B</v>
      </c>
      <c r="G52" s="449" t="str">
        <f>Month!G26</f>
        <v>OAA Title III C1</v>
      </c>
      <c r="H52" s="449" t="str">
        <f>Month!H26</f>
        <v>OAA Title III C2</v>
      </c>
      <c r="I52" s="449" t="str">
        <f>Month!I26</f>
        <v>OAA Title III E</v>
      </c>
      <c r="J52" s="351" t="str">
        <f>Month!J26</f>
        <v>OAA ARPA Title III B</v>
      </c>
      <c r="K52" s="449" t="str">
        <f>Month!K26</f>
        <v>OAA ARPA Title III C1</v>
      </c>
      <c r="L52" s="449"/>
      <c r="M52" s="450" t="str">
        <f>Month!L26</f>
        <v>EBS County</v>
      </c>
      <c r="N52" s="450" t="str">
        <f>Month!M26</f>
        <v>EBS state</v>
      </c>
      <c r="O52" s="450" t="str">
        <f>Month!N26</f>
        <v>OCI</v>
      </c>
      <c r="P52" s="450" t="str">
        <f>Month!O26</f>
        <v>SHIP</v>
      </c>
      <c r="Q52" s="450" t="str">
        <f>Month!P26</f>
        <v>MIPPA</v>
      </c>
      <c r="R52" s="349" t="str">
        <f>Month!Q26</f>
        <v>Non Federal Match - Cash</v>
      </c>
      <c r="S52" s="349" t="str">
        <f>Month!R26</f>
        <v>Non Federal Match - In-kind</v>
      </c>
      <c r="T52" s="349" t="str">
        <f>Month!S26</f>
        <v>Other (local, State, Fed)</v>
      </c>
      <c r="U52" s="349" t="str">
        <f>Month!T26</f>
        <v>Program Income</v>
      </c>
      <c r="V52" s="349" t="str">
        <f>Month!U26</f>
        <v>Total Expenditures</v>
      </c>
      <c r="W52" s="349" t="str">
        <f>Month!V26</f>
        <v>Individuals Served</v>
      </c>
      <c r="X52" s="349" t="str">
        <f>Month!W26</f>
        <v>Units of Service</v>
      </c>
      <c r="Y52" s="351" t="str">
        <f>Month!X26</f>
        <v>OAA Title III B</v>
      </c>
      <c r="Z52" s="402" t="str">
        <f>Month!Y26</f>
        <v>OAA Title III C1</v>
      </c>
      <c r="AA52" s="402" t="str">
        <f>Month!Z26</f>
        <v>OAA Title III C2</v>
      </c>
      <c r="AB52" s="449" t="str">
        <f>Month!AA26</f>
        <v>OAA Title III E</v>
      </c>
      <c r="AC52" s="402" t="str">
        <f>Month!AB26</f>
        <v>OAA ARPA Title III B</v>
      </c>
      <c r="AD52" s="402" t="str">
        <f>Month!AC26</f>
        <v>OAA ARPA Title III C1</v>
      </c>
      <c r="AE52" s="450" t="str">
        <f>Month!AD26</f>
        <v>EBS County</v>
      </c>
      <c r="AF52" s="450" t="str">
        <f>Month!AE26</f>
        <v>EBS state</v>
      </c>
      <c r="AG52" s="450" t="str">
        <f>Month!AF26</f>
        <v>OCI</v>
      </c>
      <c r="AH52" s="450" t="str">
        <f>Month!AG26</f>
        <v>SHIP</v>
      </c>
      <c r="AI52" s="450" t="str">
        <f>Month!AH26</f>
        <v>MIPPA</v>
      </c>
      <c r="AJ52" s="349" t="str">
        <f>Month!AI26</f>
        <v>Non Federal Match - Cash</v>
      </c>
      <c r="AK52" s="349" t="str">
        <f>Month!AJ26</f>
        <v>Non Federal Match - In-kind</v>
      </c>
      <c r="AL52" s="349" t="str">
        <f>Month!AK26</f>
        <v>Other (local, State, Fed)</v>
      </c>
      <c r="AM52" s="349" t="str">
        <f>Month!AL26</f>
        <v>Program Income</v>
      </c>
      <c r="AN52" s="356"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c r="S54" s="539"/>
      <c r="T54" s="539"/>
      <c r="U54" s="539"/>
      <c r="V54" s="541">
        <f>SUM(F54:U54)</f>
        <v>0</v>
      </c>
      <c r="W54" s="542">
        <f>+D54+Oct!W54</f>
        <v>0</v>
      </c>
      <c r="X54" s="542">
        <f>+E54+Oct!X54</f>
        <v>0</v>
      </c>
      <c r="Y54" s="542">
        <f>+F54+Oct!Y54</f>
        <v>0</v>
      </c>
      <c r="Z54" s="538"/>
      <c r="AA54" s="538"/>
      <c r="AB54" s="551"/>
      <c r="AC54" s="538">
        <f>+J54+Oct!AC54</f>
        <v>0</v>
      </c>
      <c r="AD54" s="538"/>
      <c r="AE54" s="542">
        <f>+M54+Oct!AE54</f>
        <v>0</v>
      </c>
      <c r="AF54" s="542">
        <f>+N54+Oct!AF54</f>
        <v>0</v>
      </c>
      <c r="AG54" s="542">
        <f>+O54+Oct!AG54</f>
        <v>0</v>
      </c>
      <c r="AH54" s="542">
        <f>+P54+Oct!AH54</f>
        <v>0</v>
      </c>
      <c r="AI54" s="542">
        <f>+Q54+Oct!AI54</f>
        <v>0</v>
      </c>
      <c r="AJ54" s="542">
        <f>+R54+Oct!AJ54</f>
        <v>0</v>
      </c>
      <c r="AK54" s="542">
        <f>+S54+Oct!AK54</f>
        <v>0</v>
      </c>
      <c r="AL54" s="542">
        <f>+T54+Oct!AL54</f>
        <v>0</v>
      </c>
      <c r="AM54" s="542">
        <f>+U54+Oct!AM54</f>
        <v>0</v>
      </c>
      <c r="AN54" s="545">
        <f>SUM(Y54:AM54)</f>
        <v>0</v>
      </c>
    </row>
    <row r="55" spans="1:40" ht="15" thickBot="1">
      <c r="A55" s="348"/>
      <c r="B55" s="376" t="s">
        <v>406</v>
      </c>
      <c r="C55" s="376"/>
      <c r="D55" s="546">
        <f t="shared" ref="D55:F55" si="9">SUM(D54:D54)</f>
        <v>0</v>
      </c>
      <c r="E55" s="546">
        <f t="shared" si="9"/>
        <v>0</v>
      </c>
      <c r="F55" s="549">
        <f t="shared" si="9"/>
        <v>0</v>
      </c>
      <c r="G55" s="552"/>
      <c r="H55" s="552"/>
      <c r="I55" s="552">
        <f t="shared" ref="I55" si="10">SUM(I54:I54)</f>
        <v>0</v>
      </c>
      <c r="J55" s="549">
        <f>SUM(J54:J54)</f>
        <v>0</v>
      </c>
      <c r="K55" s="552"/>
      <c r="L55" s="552"/>
      <c r="M55" s="549">
        <f t="shared" ref="M55:W55" si="11">SUM(M54:M54)</f>
        <v>0</v>
      </c>
      <c r="N55" s="549">
        <f t="shared" si="11"/>
        <v>0</v>
      </c>
      <c r="O55" s="549">
        <f t="shared" si="11"/>
        <v>0</v>
      </c>
      <c r="P55" s="549">
        <f t="shared" si="11"/>
        <v>0</v>
      </c>
      <c r="Q55" s="549">
        <f t="shared" si="11"/>
        <v>0</v>
      </c>
      <c r="R55" s="549">
        <f t="shared" si="11"/>
        <v>0</v>
      </c>
      <c r="S55" s="549">
        <f t="shared" si="11"/>
        <v>0</v>
      </c>
      <c r="T55" s="549">
        <f t="shared" si="11"/>
        <v>0</v>
      </c>
      <c r="U55" s="549">
        <f t="shared" si="11"/>
        <v>0</v>
      </c>
      <c r="V55" s="550">
        <f t="shared" si="11"/>
        <v>0</v>
      </c>
      <c r="W55" s="546">
        <f t="shared" si="11"/>
        <v>0</v>
      </c>
      <c r="X55" s="546">
        <f t="shared" ref="X55:Y55" si="12">SUM(X54:X54)</f>
        <v>0</v>
      </c>
      <c r="Y55" s="546">
        <f t="shared" si="12"/>
        <v>0</v>
      </c>
      <c r="Z55" s="547"/>
      <c r="AA55" s="547"/>
      <c r="AB55" s="552"/>
      <c r="AC55" s="547">
        <f t="shared" ref="AC55:AM55" si="13">SUM(AC54:AC54)</f>
        <v>0</v>
      </c>
      <c r="AD55" s="547"/>
      <c r="AE55" s="546">
        <f t="shared" si="13"/>
        <v>0</v>
      </c>
      <c r="AF55" s="546">
        <f t="shared" si="13"/>
        <v>0</v>
      </c>
      <c r="AG55" s="546">
        <f t="shared" si="13"/>
        <v>0</v>
      </c>
      <c r="AH55" s="546">
        <f t="shared" si="13"/>
        <v>0</v>
      </c>
      <c r="AI55" s="546">
        <f t="shared" si="13"/>
        <v>0</v>
      </c>
      <c r="AJ55" s="546">
        <f t="shared" si="13"/>
        <v>0</v>
      </c>
      <c r="AK55" s="546">
        <f t="shared" si="13"/>
        <v>0</v>
      </c>
      <c r="AL55" s="546">
        <f t="shared" si="13"/>
        <v>0</v>
      </c>
      <c r="AM55" s="546">
        <f t="shared" si="13"/>
        <v>0</v>
      </c>
      <c r="AN55" s="549">
        <f t="shared" ref="AN55" si="14">SUM(AN54:AN54)</f>
        <v>0</v>
      </c>
    </row>
  </sheetData>
  <sheetProtection algorithmName="SHA-512" hashValue="WP/GRQvjJs3IS6EZeGwC5BqlIumfsZoPUIl2gMuBARr/4RG9MZ2Q+jRHubPXz6DUaAKGWdW6i1xOLBsGrC61vQ==" saltValue="iH+BGpYuuWcpqLwOJbgv+Q==" spinCount="100000" sheet="1" formatColumns="0"/>
  <mergeCells count="2">
    <mergeCell ref="A1:U1"/>
    <mergeCell ref="A2:U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allowBlank="1" showInputMessage="1" showErrorMessage="1" errorTitle="Whole Numbers" error="You must use whole numbers, do not enter cents." xr:uid="{2B631C21-D6BB-42C7-B25B-C977B006D255}">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BEDAF-31F9-43C5-A773-C510549EE8D3}">
  <sheetPr>
    <tabColor rgb="FF92D050"/>
  </sheetPr>
  <dimension ref="A1:AN55"/>
  <sheetViews>
    <sheetView zoomScale="80" zoomScaleNormal="80" workbookViewId="0">
      <pane xSplit="3" ySplit="7" topLeftCell="D8" activePane="bottomRight" state="frozen"/>
      <selection activeCell="M15" sqref="M15"/>
      <selection pane="topRight" activeCell="M15" sqref="M15"/>
      <selection pane="bottomLeft" activeCell="M15" sqref="M15"/>
      <selection pane="bottomRight" activeCell="M15" sqref="M15"/>
    </sheetView>
  </sheetViews>
  <sheetFormatPr defaultRowHeight="14.4"/>
  <cols>
    <col min="1" max="1" width="13.109375" style="336" customWidth="1"/>
    <col min="2" max="2" width="23.5546875" style="336" customWidth="1"/>
    <col min="3" max="3" width="11.21875" style="336" customWidth="1"/>
    <col min="4" max="4" width="9.88671875" style="336" customWidth="1"/>
    <col min="5" max="5" width="11" style="336" customWidth="1"/>
    <col min="6" max="6" width="12.5546875" style="336" customWidth="1"/>
    <col min="7" max="9" width="13.33203125" style="336" customWidth="1"/>
    <col min="10" max="10" width="15.21875" style="336" hidden="1" customWidth="1"/>
    <col min="11" max="12" width="12.6640625" style="336" hidden="1" customWidth="1"/>
    <col min="13" max="13" width="12.6640625" style="336" customWidth="1"/>
    <col min="14" max="14" width="11.5546875" style="336" customWidth="1"/>
    <col min="15" max="20" width="11.77734375" style="336" customWidth="1"/>
    <col min="21" max="21" width="13.88671875" style="336" customWidth="1"/>
    <col min="22" max="22" width="11.21875" style="336" customWidth="1"/>
    <col min="23" max="23" width="11.77734375" style="346" customWidth="1"/>
    <col min="24" max="24" width="13.33203125" style="336" customWidth="1"/>
    <col min="25" max="27" width="11.44140625" style="336" customWidth="1"/>
    <col min="28" max="28" width="14.77734375" style="336" hidden="1" customWidth="1"/>
    <col min="29" max="30" width="11.44140625" style="336" hidden="1" customWidth="1"/>
    <col min="31" max="32" width="11.44140625" style="336" customWidth="1"/>
    <col min="33" max="33" width="11.33203125" style="336" customWidth="1"/>
    <col min="34" max="35" width="12.109375" style="336" customWidth="1"/>
    <col min="36" max="36" width="12.44140625" style="336" customWidth="1"/>
    <col min="37" max="37" width="11.5546875" style="336" customWidth="1"/>
    <col min="38" max="38" width="11.88671875" style="336" customWidth="1"/>
    <col min="39" max="39" width="14.33203125" style="336" customWidth="1"/>
    <col min="40" max="162" width="8.88671875" style="336"/>
    <col min="163" max="163" width="13.109375" style="336" customWidth="1"/>
    <col min="164" max="164" width="23.5546875" style="336" customWidth="1"/>
    <col min="165" max="165" width="11.21875" style="336" customWidth="1"/>
    <col min="166" max="185" width="0" style="336" hidden="1" customWidth="1"/>
    <col min="186" max="186" width="9.88671875" style="336" customWidth="1"/>
    <col min="187" max="189" width="8.88671875" style="336"/>
    <col min="190" max="190" width="11.77734375" style="336" customWidth="1"/>
    <col min="191" max="191" width="11.21875" style="336" customWidth="1"/>
    <col min="192" max="192" width="11.88671875" style="336" customWidth="1"/>
    <col min="193" max="193" width="8.88671875" style="336"/>
    <col min="194" max="194" width="10.21875" style="336" customWidth="1"/>
    <col min="195" max="195" width="13.88671875" style="336" customWidth="1"/>
    <col min="196" max="199" width="8.88671875" style="336"/>
    <col min="200" max="200" width="11.5546875" style="336" customWidth="1"/>
    <col min="201" max="209" width="8.88671875" style="336"/>
    <col min="210" max="210" width="10.5546875" style="336" customWidth="1"/>
    <col min="211" max="219" width="8.88671875" style="336"/>
    <col min="220" max="220" width="10" style="336" customWidth="1"/>
    <col min="221" max="229" width="8.88671875" style="336"/>
    <col min="230" max="230" width="11" style="336" customWidth="1"/>
    <col min="231" max="239" width="8.88671875" style="336"/>
    <col min="240" max="240" width="10.109375" style="336" customWidth="1"/>
    <col min="241" max="249" width="8.88671875" style="336"/>
    <col min="250" max="250" width="10.77734375" style="336" customWidth="1"/>
    <col min="251" max="259" width="8.88671875" style="336"/>
    <col min="260" max="260" width="10.33203125" style="336" customWidth="1"/>
    <col min="261" max="269" width="8.88671875" style="336"/>
    <col min="270" max="271" width="10.5546875" style="336" customWidth="1"/>
    <col min="272" max="279" width="8.88671875" style="336"/>
    <col min="280" max="280" width="10.77734375" style="336" customWidth="1"/>
    <col min="281" max="285" width="8.88671875" style="336"/>
    <col min="286" max="286" width="11.21875" style="336" customWidth="1"/>
    <col min="287" max="287" width="8.88671875" style="336"/>
    <col min="288" max="288" width="11.44140625" style="336" customWidth="1"/>
    <col min="289" max="289" width="11.33203125" style="336" customWidth="1"/>
    <col min="290" max="290" width="10.5546875" style="336" customWidth="1"/>
    <col min="291" max="291" width="12.109375" style="336" customWidth="1"/>
    <col min="292" max="292" width="12.44140625" style="336" customWidth="1"/>
    <col min="293" max="293" width="8.88671875" style="336"/>
    <col min="294" max="294" width="10.77734375" style="336" customWidth="1"/>
    <col min="295" max="295" width="11.88671875" style="336" customWidth="1"/>
    <col min="296" max="418" width="8.88671875" style="336"/>
    <col min="419" max="419" width="13.109375" style="336" customWidth="1"/>
    <col min="420" max="420" width="23.5546875" style="336" customWidth="1"/>
    <col min="421" max="421" width="11.21875" style="336" customWidth="1"/>
    <col min="422" max="441" width="0" style="336" hidden="1" customWidth="1"/>
    <col min="442" max="442" width="9.88671875" style="336" customWidth="1"/>
    <col min="443" max="445" width="8.88671875" style="336"/>
    <col min="446" max="446" width="11.77734375" style="336" customWidth="1"/>
    <col min="447" max="447" width="11.21875" style="336" customWidth="1"/>
    <col min="448" max="448" width="11.88671875" style="336" customWidth="1"/>
    <col min="449" max="449" width="8.88671875" style="336"/>
    <col min="450" max="450" width="10.21875" style="336" customWidth="1"/>
    <col min="451" max="451" width="13.88671875" style="336" customWidth="1"/>
    <col min="452" max="455" width="8.88671875" style="336"/>
    <col min="456" max="456" width="11.5546875" style="336" customWidth="1"/>
    <col min="457" max="465" width="8.88671875" style="336"/>
    <col min="466" max="466" width="10.5546875" style="336" customWidth="1"/>
    <col min="467" max="475" width="8.88671875" style="336"/>
    <col min="476" max="476" width="10" style="336" customWidth="1"/>
    <col min="477" max="485" width="8.88671875" style="336"/>
    <col min="486" max="486" width="11" style="336" customWidth="1"/>
    <col min="487" max="495" width="8.88671875" style="336"/>
    <col min="496" max="496" width="10.109375" style="336" customWidth="1"/>
    <col min="497" max="505" width="8.88671875" style="336"/>
    <col min="506" max="506" width="10.77734375" style="336" customWidth="1"/>
    <col min="507" max="515" width="8.88671875" style="336"/>
    <col min="516" max="516" width="10.33203125" style="336" customWidth="1"/>
    <col min="517" max="525" width="8.88671875" style="336"/>
    <col min="526" max="527" width="10.5546875" style="336" customWidth="1"/>
    <col min="528" max="535" width="8.88671875" style="336"/>
    <col min="536" max="536" width="10.77734375" style="336" customWidth="1"/>
    <col min="537" max="541" width="8.88671875" style="336"/>
    <col min="542" max="542" width="11.21875" style="336" customWidth="1"/>
    <col min="543" max="543" width="8.88671875" style="336"/>
    <col min="544" max="544" width="11.44140625" style="336" customWidth="1"/>
    <col min="545" max="545" width="11.33203125" style="336" customWidth="1"/>
    <col min="546" max="546" width="10.5546875" style="336" customWidth="1"/>
    <col min="547" max="547" width="12.109375" style="336" customWidth="1"/>
    <col min="548" max="548" width="12.44140625" style="336" customWidth="1"/>
    <col min="549" max="549" width="8.88671875" style="336"/>
    <col min="550" max="550" width="10.77734375" style="336" customWidth="1"/>
    <col min="551" max="551" width="11.88671875" style="336" customWidth="1"/>
    <col min="552" max="674" width="8.88671875" style="336"/>
    <col min="675" max="675" width="13.109375" style="336" customWidth="1"/>
    <col min="676" max="676" width="23.5546875" style="336" customWidth="1"/>
    <col min="677" max="677" width="11.21875" style="336" customWidth="1"/>
    <col min="678" max="697" width="0" style="336" hidden="1" customWidth="1"/>
    <col min="698" max="698" width="9.88671875" style="336" customWidth="1"/>
    <col min="699" max="701" width="8.88671875" style="336"/>
    <col min="702" max="702" width="11.77734375" style="336" customWidth="1"/>
    <col min="703" max="703" width="11.21875" style="336" customWidth="1"/>
    <col min="704" max="704" width="11.88671875" style="336" customWidth="1"/>
    <col min="705" max="705" width="8.88671875" style="336"/>
    <col min="706" max="706" width="10.21875" style="336" customWidth="1"/>
    <col min="707" max="707" width="13.88671875" style="336" customWidth="1"/>
    <col min="708" max="711" width="8.88671875" style="336"/>
    <col min="712" max="712" width="11.5546875" style="336" customWidth="1"/>
    <col min="713" max="721" width="8.88671875" style="336"/>
    <col min="722" max="722" width="10.5546875" style="336" customWidth="1"/>
    <col min="723" max="731" width="8.88671875" style="336"/>
    <col min="732" max="732" width="10" style="336" customWidth="1"/>
    <col min="733" max="741" width="8.88671875" style="336"/>
    <col min="742" max="742" width="11" style="336" customWidth="1"/>
    <col min="743" max="751" width="8.88671875" style="336"/>
    <col min="752" max="752" width="10.109375" style="336" customWidth="1"/>
    <col min="753" max="761" width="8.88671875" style="336"/>
    <col min="762" max="762" width="10.77734375" style="336" customWidth="1"/>
    <col min="763" max="771" width="8.88671875" style="336"/>
    <col min="772" max="772" width="10.33203125" style="336" customWidth="1"/>
    <col min="773" max="781" width="8.88671875" style="336"/>
    <col min="782" max="783" width="10.5546875" style="336" customWidth="1"/>
    <col min="784" max="791" width="8.88671875" style="336"/>
    <col min="792" max="792" width="10.77734375" style="336" customWidth="1"/>
    <col min="793" max="797" width="8.88671875" style="336"/>
    <col min="798" max="798" width="11.21875" style="336" customWidth="1"/>
    <col min="799" max="799" width="8.88671875" style="336"/>
    <col min="800" max="800" width="11.44140625" style="336" customWidth="1"/>
    <col min="801" max="801" width="11.33203125" style="336" customWidth="1"/>
    <col min="802" max="802" width="10.5546875" style="336" customWidth="1"/>
    <col min="803" max="803" width="12.109375" style="336" customWidth="1"/>
    <col min="804" max="804" width="12.44140625" style="336" customWidth="1"/>
    <col min="805" max="805" width="8.88671875" style="336"/>
    <col min="806" max="806" width="10.77734375" style="336" customWidth="1"/>
    <col min="807" max="807" width="11.88671875" style="336" customWidth="1"/>
    <col min="808" max="930" width="8.88671875" style="336"/>
    <col min="931" max="931" width="13.109375" style="336" customWidth="1"/>
    <col min="932" max="932" width="23.5546875" style="336" customWidth="1"/>
    <col min="933" max="933" width="11.21875" style="336" customWidth="1"/>
    <col min="934" max="953" width="0" style="336" hidden="1" customWidth="1"/>
    <col min="954" max="954" width="9.88671875" style="336" customWidth="1"/>
    <col min="955" max="957" width="8.88671875" style="336"/>
    <col min="958" max="958" width="11.77734375" style="336" customWidth="1"/>
    <col min="959" max="959" width="11.21875" style="336" customWidth="1"/>
    <col min="960" max="960" width="11.88671875" style="336" customWidth="1"/>
    <col min="961" max="961" width="8.88671875" style="336"/>
    <col min="962" max="962" width="10.21875" style="336" customWidth="1"/>
    <col min="963" max="963" width="13.88671875" style="336" customWidth="1"/>
    <col min="964" max="967" width="8.88671875" style="336"/>
    <col min="968" max="968" width="11.5546875" style="336" customWidth="1"/>
    <col min="969" max="977" width="8.88671875" style="336"/>
    <col min="978" max="978" width="10.5546875" style="336" customWidth="1"/>
    <col min="979" max="987" width="8.88671875" style="336"/>
    <col min="988" max="988" width="10" style="336" customWidth="1"/>
    <col min="989" max="997" width="8.88671875" style="336"/>
    <col min="998" max="998" width="11" style="336" customWidth="1"/>
    <col min="999" max="1007" width="8.88671875" style="336"/>
    <col min="1008" max="1008" width="10.109375" style="336" customWidth="1"/>
    <col min="1009" max="1017" width="8.88671875" style="336"/>
    <col min="1018" max="1018" width="10.77734375" style="336" customWidth="1"/>
    <col min="1019" max="1027" width="8.88671875" style="336"/>
    <col min="1028" max="1028" width="10.33203125" style="336" customWidth="1"/>
    <col min="1029" max="1037" width="8.88671875" style="336"/>
    <col min="1038" max="1039" width="10.5546875" style="336" customWidth="1"/>
    <col min="1040" max="1047" width="8.88671875" style="336"/>
    <col min="1048" max="1048" width="10.77734375" style="336" customWidth="1"/>
    <col min="1049" max="1053" width="8.88671875" style="336"/>
    <col min="1054" max="1054" width="11.21875" style="336" customWidth="1"/>
    <col min="1055" max="1055" width="8.88671875" style="336"/>
    <col min="1056" max="1056" width="11.44140625" style="336" customWidth="1"/>
    <col min="1057" max="1057" width="11.33203125" style="336" customWidth="1"/>
    <col min="1058" max="1058" width="10.5546875" style="336" customWidth="1"/>
    <col min="1059" max="1059" width="12.109375" style="336" customWidth="1"/>
    <col min="1060" max="1060" width="12.44140625" style="336" customWidth="1"/>
    <col min="1061" max="1061" width="8.88671875" style="336"/>
    <col min="1062" max="1062" width="10.77734375" style="336" customWidth="1"/>
    <col min="1063" max="1063" width="11.88671875" style="336" customWidth="1"/>
    <col min="1064" max="1186" width="8.88671875" style="336"/>
    <col min="1187" max="1187" width="13.109375" style="336" customWidth="1"/>
    <col min="1188" max="1188" width="23.5546875" style="336" customWidth="1"/>
    <col min="1189" max="1189" width="11.21875" style="336" customWidth="1"/>
    <col min="1190" max="1209" width="0" style="336" hidden="1" customWidth="1"/>
    <col min="1210" max="1210" width="9.88671875" style="336" customWidth="1"/>
    <col min="1211" max="1213" width="8.88671875" style="336"/>
    <col min="1214" max="1214" width="11.77734375" style="336" customWidth="1"/>
    <col min="1215" max="1215" width="11.21875" style="336" customWidth="1"/>
    <col min="1216" max="1216" width="11.88671875" style="336" customWidth="1"/>
    <col min="1217" max="1217" width="8.88671875" style="336"/>
    <col min="1218" max="1218" width="10.21875" style="336" customWidth="1"/>
    <col min="1219" max="1219" width="13.88671875" style="336" customWidth="1"/>
    <col min="1220" max="1223" width="8.88671875" style="336"/>
    <col min="1224" max="1224" width="11.5546875" style="336" customWidth="1"/>
    <col min="1225" max="1233" width="8.88671875" style="336"/>
    <col min="1234" max="1234" width="10.5546875" style="336" customWidth="1"/>
    <col min="1235" max="1243" width="8.88671875" style="336"/>
    <col min="1244" max="1244" width="10" style="336" customWidth="1"/>
    <col min="1245" max="1253" width="8.88671875" style="336"/>
    <col min="1254" max="1254" width="11" style="336" customWidth="1"/>
    <col min="1255" max="1263" width="8.88671875" style="336"/>
    <col min="1264" max="1264" width="10.109375" style="336" customWidth="1"/>
    <col min="1265" max="1273" width="8.88671875" style="336"/>
    <col min="1274" max="1274" width="10.77734375" style="336" customWidth="1"/>
    <col min="1275" max="1283" width="8.88671875" style="336"/>
    <col min="1284" max="1284" width="10.33203125" style="336" customWidth="1"/>
    <col min="1285" max="1293" width="8.88671875" style="336"/>
    <col min="1294" max="1295" width="10.5546875" style="336" customWidth="1"/>
    <col min="1296" max="1303" width="8.88671875" style="336"/>
    <col min="1304" max="1304" width="10.77734375" style="336" customWidth="1"/>
    <col min="1305" max="1309" width="8.88671875" style="336"/>
    <col min="1310" max="1310" width="11.21875" style="336" customWidth="1"/>
    <col min="1311" max="1311" width="8.88671875" style="336"/>
    <col min="1312" max="1312" width="11.44140625" style="336" customWidth="1"/>
    <col min="1313" max="1313" width="11.33203125" style="336" customWidth="1"/>
    <col min="1314" max="1314" width="10.5546875" style="336" customWidth="1"/>
    <col min="1315" max="1315" width="12.109375" style="336" customWidth="1"/>
    <col min="1316" max="1316" width="12.44140625" style="336" customWidth="1"/>
    <col min="1317" max="1317" width="8.88671875" style="336"/>
    <col min="1318" max="1318" width="10.77734375" style="336" customWidth="1"/>
    <col min="1319" max="1319" width="11.88671875" style="336" customWidth="1"/>
    <col min="1320" max="1442" width="8.88671875" style="336"/>
    <col min="1443" max="1443" width="13.109375" style="336" customWidth="1"/>
    <col min="1444" max="1444" width="23.5546875" style="336" customWidth="1"/>
    <col min="1445" max="1445" width="11.21875" style="336" customWidth="1"/>
    <col min="1446" max="1465" width="0" style="336" hidden="1" customWidth="1"/>
    <col min="1466" max="1466" width="9.88671875" style="336" customWidth="1"/>
    <col min="1467" max="1469" width="8.88671875" style="336"/>
    <col min="1470" max="1470" width="11.77734375" style="336" customWidth="1"/>
    <col min="1471" max="1471" width="11.21875" style="336" customWidth="1"/>
    <col min="1472" max="1472" width="11.88671875" style="336" customWidth="1"/>
    <col min="1473" max="1473" width="8.88671875" style="336"/>
    <col min="1474" max="1474" width="10.21875" style="336" customWidth="1"/>
    <col min="1475" max="1475" width="13.88671875" style="336" customWidth="1"/>
    <col min="1476" max="1479" width="8.88671875" style="336"/>
    <col min="1480" max="1480" width="11.5546875" style="336" customWidth="1"/>
    <col min="1481" max="1489" width="8.88671875" style="336"/>
    <col min="1490" max="1490" width="10.5546875" style="336" customWidth="1"/>
    <col min="1491" max="1499" width="8.88671875" style="336"/>
    <col min="1500" max="1500" width="10" style="336" customWidth="1"/>
    <col min="1501" max="1509" width="8.88671875" style="336"/>
    <col min="1510" max="1510" width="11" style="336" customWidth="1"/>
    <col min="1511" max="1519" width="8.88671875" style="336"/>
    <col min="1520" max="1520" width="10.109375" style="336" customWidth="1"/>
    <col min="1521" max="1529" width="8.88671875" style="336"/>
    <col min="1530" max="1530" width="10.77734375" style="336" customWidth="1"/>
    <col min="1531" max="1539" width="8.88671875" style="336"/>
    <col min="1540" max="1540" width="10.33203125" style="336" customWidth="1"/>
    <col min="1541" max="1549" width="8.88671875" style="336"/>
    <col min="1550" max="1551" width="10.5546875" style="336" customWidth="1"/>
    <col min="1552" max="1559" width="8.88671875" style="336"/>
    <col min="1560" max="1560" width="10.77734375" style="336" customWidth="1"/>
    <col min="1561" max="1565" width="8.88671875" style="336"/>
    <col min="1566" max="1566" width="11.21875" style="336" customWidth="1"/>
    <col min="1567" max="1567" width="8.88671875" style="336"/>
    <col min="1568" max="1568" width="11.44140625" style="336" customWidth="1"/>
    <col min="1569" max="1569" width="11.33203125" style="336" customWidth="1"/>
    <col min="1570" max="1570" width="10.5546875" style="336" customWidth="1"/>
    <col min="1571" max="1571" width="12.109375" style="336" customWidth="1"/>
    <col min="1572" max="1572" width="12.44140625" style="336" customWidth="1"/>
    <col min="1573" max="1573" width="8.88671875" style="336"/>
    <col min="1574" max="1574" width="10.77734375" style="336" customWidth="1"/>
    <col min="1575" max="1575" width="11.88671875" style="336" customWidth="1"/>
    <col min="1576" max="1698" width="8.88671875" style="336"/>
    <col min="1699" max="1699" width="13.109375" style="336" customWidth="1"/>
    <col min="1700" max="1700" width="23.5546875" style="336" customWidth="1"/>
    <col min="1701" max="1701" width="11.21875" style="336" customWidth="1"/>
    <col min="1702" max="1721" width="0" style="336" hidden="1" customWidth="1"/>
    <col min="1722" max="1722" width="9.88671875" style="336" customWidth="1"/>
    <col min="1723" max="1725" width="8.88671875" style="336"/>
    <col min="1726" max="1726" width="11.77734375" style="336" customWidth="1"/>
    <col min="1727" max="1727" width="11.21875" style="336" customWidth="1"/>
    <col min="1728" max="1728" width="11.88671875" style="336" customWidth="1"/>
    <col min="1729" max="1729" width="8.88671875" style="336"/>
    <col min="1730" max="1730" width="10.21875" style="336" customWidth="1"/>
    <col min="1731" max="1731" width="13.88671875" style="336" customWidth="1"/>
    <col min="1732" max="1735" width="8.88671875" style="336"/>
    <col min="1736" max="1736" width="11.5546875" style="336" customWidth="1"/>
    <col min="1737" max="1745" width="8.88671875" style="336"/>
    <col min="1746" max="1746" width="10.5546875" style="336" customWidth="1"/>
    <col min="1747" max="1755" width="8.88671875" style="336"/>
    <col min="1756" max="1756" width="10" style="336" customWidth="1"/>
    <col min="1757" max="1765" width="8.88671875" style="336"/>
    <col min="1766" max="1766" width="11" style="336" customWidth="1"/>
    <col min="1767" max="1775" width="8.88671875" style="336"/>
    <col min="1776" max="1776" width="10.109375" style="336" customWidth="1"/>
    <col min="1777" max="1785" width="8.88671875" style="336"/>
    <col min="1786" max="1786" width="10.77734375" style="336" customWidth="1"/>
    <col min="1787" max="1795" width="8.88671875" style="336"/>
    <col min="1796" max="1796" width="10.33203125" style="336" customWidth="1"/>
    <col min="1797" max="1805" width="8.88671875" style="336"/>
    <col min="1806" max="1807" width="10.5546875" style="336" customWidth="1"/>
    <col min="1808" max="1815" width="8.88671875" style="336"/>
    <col min="1816" max="1816" width="10.77734375" style="336" customWidth="1"/>
    <col min="1817" max="1821" width="8.88671875" style="336"/>
    <col min="1822" max="1822" width="11.21875" style="336" customWidth="1"/>
    <col min="1823" max="1823" width="8.88671875" style="336"/>
    <col min="1824" max="1824" width="11.44140625" style="336" customWidth="1"/>
    <col min="1825" max="1825" width="11.33203125" style="336" customWidth="1"/>
    <col min="1826" max="1826" width="10.5546875" style="336" customWidth="1"/>
    <col min="1827" max="1827" width="12.109375" style="336" customWidth="1"/>
    <col min="1828" max="1828" width="12.44140625" style="336" customWidth="1"/>
    <col min="1829" max="1829" width="8.88671875" style="336"/>
    <col min="1830" max="1830" width="10.77734375" style="336" customWidth="1"/>
    <col min="1831" max="1831" width="11.88671875" style="336" customWidth="1"/>
    <col min="1832" max="1954" width="8.88671875" style="336"/>
    <col min="1955" max="1955" width="13.109375" style="336" customWidth="1"/>
    <col min="1956" max="1956" width="23.5546875" style="336" customWidth="1"/>
    <col min="1957" max="1957" width="11.21875" style="336" customWidth="1"/>
    <col min="1958" max="1977" width="0" style="336" hidden="1" customWidth="1"/>
    <col min="1978" max="1978" width="9.88671875" style="336" customWidth="1"/>
    <col min="1979" max="1981" width="8.88671875" style="336"/>
    <col min="1982" max="1982" width="11.77734375" style="336" customWidth="1"/>
    <col min="1983" max="1983" width="11.21875" style="336" customWidth="1"/>
    <col min="1984" max="1984" width="11.88671875" style="336" customWidth="1"/>
    <col min="1985" max="1985" width="8.88671875" style="336"/>
    <col min="1986" max="1986" width="10.21875" style="336" customWidth="1"/>
    <col min="1987" max="1987" width="13.88671875" style="336" customWidth="1"/>
    <col min="1988" max="1991" width="8.88671875" style="336"/>
    <col min="1992" max="1992" width="11.5546875" style="336" customWidth="1"/>
    <col min="1993" max="2001" width="8.88671875" style="336"/>
    <col min="2002" max="2002" width="10.5546875" style="336" customWidth="1"/>
    <col min="2003" max="2011" width="8.88671875" style="336"/>
    <col min="2012" max="2012" width="10" style="336" customWidth="1"/>
    <col min="2013" max="2021" width="8.88671875" style="336"/>
    <col min="2022" max="2022" width="11" style="336" customWidth="1"/>
    <col min="2023" max="2031" width="8.88671875" style="336"/>
    <col min="2032" max="2032" width="10.109375" style="336" customWidth="1"/>
    <col min="2033" max="2041" width="8.88671875" style="336"/>
    <col min="2042" max="2042" width="10.77734375" style="336" customWidth="1"/>
    <col min="2043" max="2051" width="8.88671875" style="336"/>
    <col min="2052" max="2052" width="10.33203125" style="336" customWidth="1"/>
    <col min="2053" max="2061" width="8.88671875" style="336"/>
    <col min="2062" max="2063" width="10.5546875" style="336" customWidth="1"/>
    <col min="2064" max="2071" width="8.88671875" style="336"/>
    <col min="2072" max="2072" width="10.77734375" style="336" customWidth="1"/>
    <col min="2073" max="2077" width="8.88671875" style="336"/>
    <col min="2078" max="2078" width="11.21875" style="336" customWidth="1"/>
    <col min="2079" max="2079" width="8.88671875" style="336"/>
    <col min="2080" max="2080" width="11.44140625" style="336" customWidth="1"/>
    <col min="2081" max="2081" width="11.33203125" style="336" customWidth="1"/>
    <col min="2082" max="2082" width="10.5546875" style="336" customWidth="1"/>
    <col min="2083" max="2083" width="12.109375" style="336" customWidth="1"/>
    <col min="2084" max="2084" width="12.44140625" style="336" customWidth="1"/>
    <col min="2085" max="2085" width="8.88671875" style="336"/>
    <col min="2086" max="2086" width="10.77734375" style="336" customWidth="1"/>
    <col min="2087" max="2087" width="11.88671875" style="336" customWidth="1"/>
    <col min="2088" max="2210" width="8.88671875" style="336"/>
    <col min="2211" max="2211" width="13.109375" style="336" customWidth="1"/>
    <col min="2212" max="2212" width="23.5546875" style="336" customWidth="1"/>
    <col min="2213" max="2213" width="11.21875" style="336" customWidth="1"/>
    <col min="2214" max="2233" width="0" style="336" hidden="1" customWidth="1"/>
    <col min="2234" max="2234" width="9.88671875" style="336" customWidth="1"/>
    <col min="2235" max="2237" width="8.88671875" style="336"/>
    <col min="2238" max="2238" width="11.77734375" style="336" customWidth="1"/>
    <col min="2239" max="2239" width="11.21875" style="336" customWidth="1"/>
    <col min="2240" max="2240" width="11.88671875" style="336" customWidth="1"/>
    <col min="2241" max="2241" width="8.88671875" style="336"/>
    <col min="2242" max="2242" width="10.21875" style="336" customWidth="1"/>
    <col min="2243" max="2243" width="13.88671875" style="336" customWidth="1"/>
    <col min="2244" max="2247" width="8.88671875" style="336"/>
    <col min="2248" max="2248" width="11.5546875" style="336" customWidth="1"/>
    <col min="2249" max="2257" width="8.88671875" style="336"/>
    <col min="2258" max="2258" width="10.5546875" style="336" customWidth="1"/>
    <col min="2259" max="2267" width="8.88671875" style="336"/>
    <col min="2268" max="2268" width="10" style="336" customWidth="1"/>
    <col min="2269" max="2277" width="8.88671875" style="336"/>
    <col min="2278" max="2278" width="11" style="336" customWidth="1"/>
    <col min="2279" max="2287" width="8.88671875" style="336"/>
    <col min="2288" max="2288" width="10.109375" style="336" customWidth="1"/>
    <col min="2289" max="2297" width="8.88671875" style="336"/>
    <col min="2298" max="2298" width="10.77734375" style="336" customWidth="1"/>
    <col min="2299" max="2307" width="8.88671875" style="336"/>
    <col min="2308" max="2308" width="10.33203125" style="336" customWidth="1"/>
    <col min="2309" max="2317" width="8.88671875" style="336"/>
    <col min="2318" max="2319" width="10.5546875" style="336" customWidth="1"/>
    <col min="2320" max="2327" width="8.88671875" style="336"/>
    <col min="2328" max="2328" width="10.77734375" style="336" customWidth="1"/>
    <col min="2329" max="2333" width="8.88671875" style="336"/>
    <col min="2334" max="2334" width="11.21875" style="336" customWidth="1"/>
    <col min="2335" max="2335" width="8.88671875" style="336"/>
    <col min="2336" max="2336" width="11.44140625" style="336" customWidth="1"/>
    <col min="2337" max="2337" width="11.33203125" style="336" customWidth="1"/>
    <col min="2338" max="2338" width="10.5546875" style="336" customWidth="1"/>
    <col min="2339" max="2339" width="12.109375" style="336" customWidth="1"/>
    <col min="2340" max="2340" width="12.44140625" style="336" customWidth="1"/>
    <col min="2341" max="2341" width="8.88671875" style="336"/>
    <col min="2342" max="2342" width="10.77734375" style="336" customWidth="1"/>
    <col min="2343" max="2343" width="11.88671875" style="336" customWidth="1"/>
    <col min="2344" max="2466" width="8.88671875" style="336"/>
    <col min="2467" max="2467" width="13.109375" style="336" customWidth="1"/>
    <col min="2468" max="2468" width="23.5546875" style="336" customWidth="1"/>
    <col min="2469" max="2469" width="11.21875" style="336" customWidth="1"/>
    <col min="2470" max="2489" width="0" style="336" hidden="1" customWidth="1"/>
    <col min="2490" max="2490" width="9.88671875" style="336" customWidth="1"/>
    <col min="2491" max="2493" width="8.88671875" style="336"/>
    <col min="2494" max="2494" width="11.77734375" style="336" customWidth="1"/>
    <col min="2495" max="2495" width="11.21875" style="336" customWidth="1"/>
    <col min="2496" max="2496" width="11.88671875" style="336" customWidth="1"/>
    <col min="2497" max="2497" width="8.88671875" style="336"/>
    <col min="2498" max="2498" width="10.21875" style="336" customWidth="1"/>
    <col min="2499" max="2499" width="13.88671875" style="336" customWidth="1"/>
    <col min="2500" max="2503" width="8.88671875" style="336"/>
    <col min="2504" max="2504" width="11.5546875" style="336" customWidth="1"/>
    <col min="2505" max="2513" width="8.88671875" style="336"/>
    <col min="2514" max="2514" width="10.5546875" style="336" customWidth="1"/>
    <col min="2515" max="2523" width="8.88671875" style="336"/>
    <col min="2524" max="2524" width="10" style="336" customWidth="1"/>
    <col min="2525" max="2533" width="8.88671875" style="336"/>
    <col min="2534" max="2534" width="11" style="336" customWidth="1"/>
    <col min="2535" max="2543" width="8.88671875" style="336"/>
    <col min="2544" max="2544" width="10.109375" style="336" customWidth="1"/>
    <col min="2545" max="2553" width="8.88671875" style="336"/>
    <col min="2554" max="2554" width="10.77734375" style="336" customWidth="1"/>
    <col min="2555" max="2563" width="8.88671875" style="336"/>
    <col min="2564" max="2564" width="10.33203125" style="336" customWidth="1"/>
    <col min="2565" max="2573" width="8.88671875" style="336"/>
    <col min="2574" max="2575" width="10.5546875" style="336" customWidth="1"/>
    <col min="2576" max="2583" width="8.88671875" style="336"/>
    <col min="2584" max="2584" width="10.77734375" style="336" customWidth="1"/>
    <col min="2585" max="2589" width="8.88671875" style="336"/>
    <col min="2590" max="2590" width="11.21875" style="336" customWidth="1"/>
    <col min="2591" max="2591" width="8.88671875" style="336"/>
    <col min="2592" max="2592" width="11.44140625" style="336" customWidth="1"/>
    <col min="2593" max="2593" width="11.33203125" style="336" customWidth="1"/>
    <col min="2594" max="2594" width="10.5546875" style="336" customWidth="1"/>
    <col min="2595" max="2595" width="12.109375" style="336" customWidth="1"/>
    <col min="2596" max="2596" width="12.44140625" style="336" customWidth="1"/>
    <col min="2597" max="2597" width="8.88671875" style="336"/>
    <col min="2598" max="2598" width="10.77734375" style="336" customWidth="1"/>
    <col min="2599" max="2599" width="11.88671875" style="336" customWidth="1"/>
    <col min="2600" max="2722" width="8.88671875" style="336"/>
    <col min="2723" max="2723" width="13.109375" style="336" customWidth="1"/>
    <col min="2724" max="2724" width="23.5546875" style="336" customWidth="1"/>
    <col min="2725" max="2725" width="11.21875" style="336" customWidth="1"/>
    <col min="2726" max="2745" width="0" style="336" hidden="1" customWidth="1"/>
    <col min="2746" max="2746" width="9.88671875" style="336" customWidth="1"/>
    <col min="2747" max="2749" width="8.88671875" style="336"/>
    <col min="2750" max="2750" width="11.77734375" style="336" customWidth="1"/>
    <col min="2751" max="2751" width="11.21875" style="336" customWidth="1"/>
    <col min="2752" max="2752" width="11.88671875" style="336" customWidth="1"/>
    <col min="2753" max="2753" width="8.88671875" style="336"/>
    <col min="2754" max="2754" width="10.21875" style="336" customWidth="1"/>
    <col min="2755" max="2755" width="13.88671875" style="336" customWidth="1"/>
    <col min="2756" max="2759" width="8.88671875" style="336"/>
    <col min="2760" max="2760" width="11.5546875" style="336" customWidth="1"/>
    <col min="2761" max="2769" width="8.88671875" style="336"/>
    <col min="2770" max="2770" width="10.5546875" style="336" customWidth="1"/>
    <col min="2771" max="2779" width="8.88671875" style="336"/>
    <col min="2780" max="2780" width="10" style="336" customWidth="1"/>
    <col min="2781" max="2789" width="8.88671875" style="336"/>
    <col min="2790" max="2790" width="11" style="336" customWidth="1"/>
    <col min="2791" max="2799" width="8.88671875" style="336"/>
    <col min="2800" max="2800" width="10.109375" style="336" customWidth="1"/>
    <col min="2801" max="2809" width="8.88671875" style="336"/>
    <col min="2810" max="2810" width="10.77734375" style="336" customWidth="1"/>
    <col min="2811" max="2819" width="8.88671875" style="336"/>
    <col min="2820" max="2820" width="10.33203125" style="336" customWidth="1"/>
    <col min="2821" max="2829" width="8.88671875" style="336"/>
    <col min="2830" max="2831" width="10.5546875" style="336" customWidth="1"/>
    <col min="2832" max="2839" width="8.88671875" style="336"/>
    <col min="2840" max="2840" width="10.77734375" style="336" customWidth="1"/>
    <col min="2841" max="2845" width="8.88671875" style="336"/>
    <col min="2846" max="2846" width="11.21875" style="336" customWidth="1"/>
    <col min="2847" max="2847" width="8.88671875" style="336"/>
    <col min="2848" max="2848" width="11.44140625" style="336" customWidth="1"/>
    <col min="2849" max="2849" width="11.33203125" style="336" customWidth="1"/>
    <col min="2850" max="2850" width="10.5546875" style="336" customWidth="1"/>
    <col min="2851" max="2851" width="12.109375" style="336" customWidth="1"/>
    <col min="2852" max="2852" width="12.44140625" style="336" customWidth="1"/>
    <col min="2853" max="2853" width="8.88671875" style="336"/>
    <col min="2854" max="2854" width="10.77734375" style="336" customWidth="1"/>
    <col min="2855" max="2855" width="11.88671875" style="336" customWidth="1"/>
    <col min="2856" max="2978" width="8.88671875" style="336"/>
    <col min="2979" max="2979" width="13.109375" style="336" customWidth="1"/>
    <col min="2980" max="2980" width="23.5546875" style="336" customWidth="1"/>
    <col min="2981" max="2981" width="11.21875" style="336" customWidth="1"/>
    <col min="2982" max="3001" width="0" style="336" hidden="1" customWidth="1"/>
    <col min="3002" max="3002" width="9.88671875" style="336" customWidth="1"/>
    <col min="3003" max="3005" width="8.88671875" style="336"/>
    <col min="3006" max="3006" width="11.77734375" style="336" customWidth="1"/>
    <col min="3007" max="3007" width="11.21875" style="336" customWidth="1"/>
    <col min="3008" max="3008" width="11.88671875" style="336" customWidth="1"/>
    <col min="3009" max="3009" width="8.88671875" style="336"/>
    <col min="3010" max="3010" width="10.21875" style="336" customWidth="1"/>
    <col min="3011" max="3011" width="13.88671875" style="336" customWidth="1"/>
    <col min="3012" max="3015" width="8.88671875" style="336"/>
    <col min="3016" max="3016" width="11.5546875" style="336" customWidth="1"/>
    <col min="3017" max="3025" width="8.88671875" style="336"/>
    <col min="3026" max="3026" width="10.5546875" style="336" customWidth="1"/>
    <col min="3027" max="3035" width="8.88671875" style="336"/>
    <col min="3036" max="3036" width="10" style="336" customWidth="1"/>
    <col min="3037" max="3045" width="8.88671875" style="336"/>
    <col min="3046" max="3046" width="11" style="336" customWidth="1"/>
    <col min="3047" max="3055" width="8.88671875" style="336"/>
    <col min="3056" max="3056" width="10.109375" style="336" customWidth="1"/>
    <col min="3057" max="3065" width="8.88671875" style="336"/>
    <col min="3066" max="3066" width="10.77734375" style="336" customWidth="1"/>
    <col min="3067" max="3075" width="8.88671875" style="336"/>
    <col min="3076" max="3076" width="10.33203125" style="336" customWidth="1"/>
    <col min="3077" max="3085" width="8.88671875" style="336"/>
    <col min="3086" max="3087" width="10.5546875" style="336" customWidth="1"/>
    <col min="3088" max="3095" width="8.88671875" style="336"/>
    <col min="3096" max="3096" width="10.77734375" style="336" customWidth="1"/>
    <col min="3097" max="3101" width="8.88671875" style="336"/>
    <col min="3102" max="3102" width="11.21875" style="336" customWidth="1"/>
    <col min="3103" max="3103" width="8.88671875" style="336"/>
    <col min="3104" max="3104" width="11.44140625" style="336" customWidth="1"/>
    <col min="3105" max="3105" width="11.33203125" style="336" customWidth="1"/>
    <col min="3106" max="3106" width="10.5546875" style="336" customWidth="1"/>
    <col min="3107" max="3107" width="12.109375" style="336" customWidth="1"/>
    <col min="3108" max="3108" width="12.44140625" style="336" customWidth="1"/>
    <col min="3109" max="3109" width="8.88671875" style="336"/>
    <col min="3110" max="3110" width="10.77734375" style="336" customWidth="1"/>
    <col min="3111" max="3111" width="11.88671875" style="336" customWidth="1"/>
    <col min="3112" max="3234" width="8.88671875" style="336"/>
    <col min="3235" max="3235" width="13.109375" style="336" customWidth="1"/>
    <col min="3236" max="3236" width="23.5546875" style="336" customWidth="1"/>
    <col min="3237" max="3237" width="11.21875" style="336" customWidth="1"/>
    <col min="3238" max="3257" width="0" style="336" hidden="1" customWidth="1"/>
    <col min="3258" max="3258" width="9.88671875" style="336" customWidth="1"/>
    <col min="3259" max="3261" width="8.88671875" style="336"/>
    <col min="3262" max="3262" width="11.77734375" style="336" customWidth="1"/>
    <col min="3263" max="3263" width="11.21875" style="336" customWidth="1"/>
    <col min="3264" max="3264" width="11.88671875" style="336" customWidth="1"/>
    <col min="3265" max="3265" width="8.88671875" style="336"/>
    <col min="3266" max="3266" width="10.21875" style="336" customWidth="1"/>
    <col min="3267" max="3267" width="13.88671875" style="336" customWidth="1"/>
    <col min="3268" max="3271" width="8.88671875" style="336"/>
    <col min="3272" max="3272" width="11.5546875" style="336" customWidth="1"/>
    <col min="3273" max="3281" width="8.88671875" style="336"/>
    <col min="3282" max="3282" width="10.5546875" style="336" customWidth="1"/>
    <col min="3283" max="3291" width="8.88671875" style="336"/>
    <col min="3292" max="3292" width="10" style="336" customWidth="1"/>
    <col min="3293" max="3301" width="8.88671875" style="336"/>
    <col min="3302" max="3302" width="11" style="336" customWidth="1"/>
    <col min="3303" max="3311" width="8.88671875" style="336"/>
    <col min="3312" max="3312" width="10.109375" style="336" customWidth="1"/>
    <col min="3313" max="3321" width="8.88671875" style="336"/>
    <col min="3322" max="3322" width="10.77734375" style="336" customWidth="1"/>
    <col min="3323" max="3331" width="8.88671875" style="336"/>
    <col min="3332" max="3332" width="10.33203125" style="336" customWidth="1"/>
    <col min="3333" max="3341" width="8.88671875" style="336"/>
    <col min="3342" max="3343" width="10.5546875" style="336" customWidth="1"/>
    <col min="3344" max="3351" width="8.88671875" style="336"/>
    <col min="3352" max="3352" width="10.77734375" style="336" customWidth="1"/>
    <col min="3353" max="3357" width="8.88671875" style="336"/>
    <col min="3358" max="3358" width="11.21875" style="336" customWidth="1"/>
    <col min="3359" max="3359" width="8.88671875" style="336"/>
    <col min="3360" max="3360" width="11.44140625" style="336" customWidth="1"/>
    <col min="3361" max="3361" width="11.33203125" style="336" customWidth="1"/>
    <col min="3362" max="3362" width="10.5546875" style="336" customWidth="1"/>
    <col min="3363" max="3363" width="12.109375" style="336" customWidth="1"/>
    <col min="3364" max="3364" width="12.44140625" style="336" customWidth="1"/>
    <col min="3365" max="3365" width="8.88671875" style="336"/>
    <col min="3366" max="3366" width="10.77734375" style="336" customWidth="1"/>
    <col min="3367" max="3367" width="11.88671875" style="336" customWidth="1"/>
    <col min="3368" max="3490" width="8.88671875" style="336"/>
    <col min="3491" max="3491" width="13.109375" style="336" customWidth="1"/>
    <col min="3492" max="3492" width="23.5546875" style="336" customWidth="1"/>
    <col min="3493" max="3493" width="11.21875" style="336" customWidth="1"/>
    <col min="3494" max="3513" width="0" style="336" hidden="1" customWidth="1"/>
    <col min="3514" max="3514" width="9.88671875" style="336" customWidth="1"/>
    <col min="3515" max="3517" width="8.88671875" style="336"/>
    <col min="3518" max="3518" width="11.77734375" style="336" customWidth="1"/>
    <col min="3519" max="3519" width="11.21875" style="336" customWidth="1"/>
    <col min="3520" max="3520" width="11.88671875" style="336" customWidth="1"/>
    <col min="3521" max="3521" width="8.88671875" style="336"/>
    <col min="3522" max="3522" width="10.21875" style="336" customWidth="1"/>
    <col min="3523" max="3523" width="13.88671875" style="336" customWidth="1"/>
    <col min="3524" max="3527" width="8.88671875" style="336"/>
    <col min="3528" max="3528" width="11.5546875" style="336" customWidth="1"/>
    <col min="3529" max="3537" width="8.88671875" style="336"/>
    <col min="3538" max="3538" width="10.5546875" style="336" customWidth="1"/>
    <col min="3539" max="3547" width="8.88671875" style="336"/>
    <col min="3548" max="3548" width="10" style="336" customWidth="1"/>
    <col min="3549" max="3557" width="8.88671875" style="336"/>
    <col min="3558" max="3558" width="11" style="336" customWidth="1"/>
    <col min="3559" max="3567" width="8.88671875" style="336"/>
    <col min="3568" max="3568" width="10.109375" style="336" customWidth="1"/>
    <col min="3569" max="3577" width="8.88671875" style="336"/>
    <col min="3578" max="3578" width="10.77734375" style="336" customWidth="1"/>
    <col min="3579" max="3587" width="8.88671875" style="336"/>
    <col min="3588" max="3588" width="10.33203125" style="336" customWidth="1"/>
    <col min="3589" max="3597" width="8.88671875" style="336"/>
    <col min="3598" max="3599" width="10.5546875" style="336" customWidth="1"/>
    <col min="3600" max="3607" width="8.88671875" style="336"/>
    <col min="3608" max="3608" width="10.77734375" style="336" customWidth="1"/>
    <col min="3609" max="3613" width="8.88671875" style="336"/>
    <col min="3614" max="3614" width="11.21875" style="336" customWidth="1"/>
    <col min="3615" max="3615" width="8.88671875" style="336"/>
    <col min="3616" max="3616" width="11.44140625" style="336" customWidth="1"/>
    <col min="3617" max="3617" width="11.33203125" style="336" customWidth="1"/>
    <col min="3618" max="3618" width="10.5546875" style="336" customWidth="1"/>
    <col min="3619" max="3619" width="12.109375" style="336" customWidth="1"/>
    <col min="3620" max="3620" width="12.44140625" style="336" customWidth="1"/>
    <col min="3621" max="3621" width="8.88671875" style="336"/>
    <col min="3622" max="3622" width="10.77734375" style="336" customWidth="1"/>
    <col min="3623" max="3623" width="11.88671875" style="336" customWidth="1"/>
    <col min="3624" max="3746" width="8.88671875" style="336"/>
    <col min="3747" max="3747" width="13.109375" style="336" customWidth="1"/>
    <col min="3748" max="3748" width="23.5546875" style="336" customWidth="1"/>
    <col min="3749" max="3749" width="11.21875" style="336" customWidth="1"/>
    <col min="3750" max="3769" width="0" style="336" hidden="1" customWidth="1"/>
    <col min="3770" max="3770" width="9.88671875" style="336" customWidth="1"/>
    <col min="3771" max="3773" width="8.88671875" style="336"/>
    <col min="3774" max="3774" width="11.77734375" style="336" customWidth="1"/>
    <col min="3775" max="3775" width="11.21875" style="336" customWidth="1"/>
    <col min="3776" max="3776" width="11.88671875" style="336" customWidth="1"/>
    <col min="3777" max="3777" width="8.88671875" style="336"/>
    <col min="3778" max="3778" width="10.21875" style="336" customWidth="1"/>
    <col min="3779" max="3779" width="13.88671875" style="336" customWidth="1"/>
    <col min="3780" max="3783" width="8.88671875" style="336"/>
    <col min="3784" max="3784" width="11.5546875" style="336" customWidth="1"/>
    <col min="3785" max="3793" width="8.88671875" style="336"/>
    <col min="3794" max="3794" width="10.5546875" style="336" customWidth="1"/>
    <col min="3795" max="3803" width="8.88671875" style="336"/>
    <col min="3804" max="3804" width="10" style="336" customWidth="1"/>
    <col min="3805" max="3813" width="8.88671875" style="336"/>
    <col min="3814" max="3814" width="11" style="336" customWidth="1"/>
    <col min="3815" max="3823" width="8.88671875" style="336"/>
    <col min="3824" max="3824" width="10.109375" style="336" customWidth="1"/>
    <col min="3825" max="3833" width="8.88671875" style="336"/>
    <col min="3834" max="3834" width="10.77734375" style="336" customWidth="1"/>
    <col min="3835" max="3843" width="8.88671875" style="336"/>
    <col min="3844" max="3844" width="10.33203125" style="336" customWidth="1"/>
    <col min="3845" max="3853" width="8.88671875" style="336"/>
    <col min="3854" max="3855" width="10.5546875" style="336" customWidth="1"/>
    <col min="3856" max="3863" width="8.88671875" style="336"/>
    <col min="3864" max="3864" width="10.77734375" style="336" customWidth="1"/>
    <col min="3865" max="3869" width="8.88671875" style="336"/>
    <col min="3870" max="3870" width="11.21875" style="336" customWidth="1"/>
    <col min="3871" max="3871" width="8.88671875" style="336"/>
    <col min="3872" max="3872" width="11.44140625" style="336" customWidth="1"/>
    <col min="3873" max="3873" width="11.33203125" style="336" customWidth="1"/>
    <col min="3874" max="3874" width="10.5546875" style="336" customWidth="1"/>
    <col min="3875" max="3875" width="12.109375" style="336" customWidth="1"/>
    <col min="3876" max="3876" width="12.44140625" style="336" customWidth="1"/>
    <col min="3877" max="3877" width="8.88671875" style="336"/>
    <col min="3878" max="3878" width="10.77734375" style="336" customWidth="1"/>
    <col min="3879" max="3879" width="11.88671875" style="336" customWidth="1"/>
    <col min="3880" max="4002" width="8.88671875" style="336"/>
    <col min="4003" max="4003" width="13.109375" style="336" customWidth="1"/>
    <col min="4004" max="4004" width="23.5546875" style="336" customWidth="1"/>
    <col min="4005" max="4005" width="11.21875" style="336" customWidth="1"/>
    <col min="4006" max="4025" width="0" style="336" hidden="1" customWidth="1"/>
    <col min="4026" max="4026" width="9.88671875" style="336" customWidth="1"/>
    <col min="4027" max="4029" width="8.88671875" style="336"/>
    <col min="4030" max="4030" width="11.77734375" style="336" customWidth="1"/>
    <col min="4031" max="4031" width="11.21875" style="336" customWidth="1"/>
    <col min="4032" max="4032" width="11.88671875" style="336" customWidth="1"/>
    <col min="4033" max="4033" width="8.88671875" style="336"/>
    <col min="4034" max="4034" width="10.21875" style="336" customWidth="1"/>
    <col min="4035" max="4035" width="13.88671875" style="336" customWidth="1"/>
    <col min="4036" max="4039" width="8.88671875" style="336"/>
    <col min="4040" max="4040" width="11.5546875" style="336" customWidth="1"/>
    <col min="4041" max="4049" width="8.88671875" style="336"/>
    <col min="4050" max="4050" width="10.5546875" style="336" customWidth="1"/>
    <col min="4051" max="4059" width="8.88671875" style="336"/>
    <col min="4060" max="4060" width="10" style="336" customWidth="1"/>
    <col min="4061" max="4069" width="8.88671875" style="336"/>
    <col min="4070" max="4070" width="11" style="336" customWidth="1"/>
    <col min="4071" max="4079" width="8.88671875" style="336"/>
    <col min="4080" max="4080" width="10.109375" style="336" customWidth="1"/>
    <col min="4081" max="4089" width="8.88671875" style="336"/>
    <col min="4090" max="4090" width="10.77734375" style="336" customWidth="1"/>
    <col min="4091" max="4099" width="8.88671875" style="336"/>
    <col min="4100" max="4100" width="10.33203125" style="336" customWidth="1"/>
    <col min="4101" max="4109" width="8.88671875" style="336"/>
    <col min="4110" max="4111" width="10.5546875" style="336" customWidth="1"/>
    <col min="4112" max="4119" width="8.88671875" style="336"/>
    <col min="4120" max="4120" width="10.77734375" style="336" customWidth="1"/>
    <col min="4121" max="4125" width="8.88671875" style="336"/>
    <col min="4126" max="4126" width="11.21875" style="336" customWidth="1"/>
    <col min="4127" max="4127" width="8.88671875" style="336"/>
    <col min="4128" max="4128" width="11.44140625" style="336" customWidth="1"/>
    <col min="4129" max="4129" width="11.33203125" style="336" customWidth="1"/>
    <col min="4130" max="4130" width="10.5546875" style="336" customWidth="1"/>
    <col min="4131" max="4131" width="12.109375" style="336" customWidth="1"/>
    <col min="4132" max="4132" width="12.44140625" style="336" customWidth="1"/>
    <col min="4133" max="4133" width="8.88671875" style="336"/>
    <col min="4134" max="4134" width="10.77734375" style="336" customWidth="1"/>
    <col min="4135" max="4135" width="11.88671875" style="336" customWidth="1"/>
    <col min="4136" max="4258" width="8.88671875" style="336"/>
    <col min="4259" max="4259" width="13.109375" style="336" customWidth="1"/>
    <col min="4260" max="4260" width="23.5546875" style="336" customWidth="1"/>
    <col min="4261" max="4261" width="11.21875" style="336" customWidth="1"/>
    <col min="4262" max="4281" width="0" style="336" hidden="1" customWidth="1"/>
    <col min="4282" max="4282" width="9.88671875" style="336" customWidth="1"/>
    <col min="4283" max="4285" width="8.88671875" style="336"/>
    <col min="4286" max="4286" width="11.77734375" style="336" customWidth="1"/>
    <col min="4287" max="4287" width="11.21875" style="336" customWidth="1"/>
    <col min="4288" max="4288" width="11.88671875" style="336" customWidth="1"/>
    <col min="4289" max="4289" width="8.88671875" style="336"/>
    <col min="4290" max="4290" width="10.21875" style="336" customWidth="1"/>
    <col min="4291" max="4291" width="13.88671875" style="336" customWidth="1"/>
    <col min="4292" max="4295" width="8.88671875" style="336"/>
    <col min="4296" max="4296" width="11.5546875" style="336" customWidth="1"/>
    <col min="4297" max="4305" width="8.88671875" style="336"/>
    <col min="4306" max="4306" width="10.5546875" style="336" customWidth="1"/>
    <col min="4307" max="4315" width="8.88671875" style="336"/>
    <col min="4316" max="4316" width="10" style="336" customWidth="1"/>
    <col min="4317" max="4325" width="8.88671875" style="336"/>
    <col min="4326" max="4326" width="11" style="336" customWidth="1"/>
    <col min="4327" max="4335" width="8.88671875" style="336"/>
    <col min="4336" max="4336" width="10.109375" style="336" customWidth="1"/>
    <col min="4337" max="4345" width="8.88671875" style="336"/>
    <col min="4346" max="4346" width="10.77734375" style="336" customWidth="1"/>
    <col min="4347" max="4355" width="8.88671875" style="336"/>
    <col min="4356" max="4356" width="10.33203125" style="336" customWidth="1"/>
    <col min="4357" max="4365" width="8.88671875" style="336"/>
    <col min="4366" max="4367" width="10.5546875" style="336" customWidth="1"/>
    <col min="4368" max="4375" width="8.88671875" style="336"/>
    <col min="4376" max="4376" width="10.77734375" style="336" customWidth="1"/>
    <col min="4377" max="4381" width="8.88671875" style="336"/>
    <col min="4382" max="4382" width="11.21875" style="336" customWidth="1"/>
    <col min="4383" max="4383" width="8.88671875" style="336"/>
    <col min="4384" max="4384" width="11.44140625" style="336" customWidth="1"/>
    <col min="4385" max="4385" width="11.33203125" style="336" customWidth="1"/>
    <col min="4386" max="4386" width="10.5546875" style="336" customWidth="1"/>
    <col min="4387" max="4387" width="12.109375" style="336" customWidth="1"/>
    <col min="4388" max="4388" width="12.44140625" style="336" customWidth="1"/>
    <col min="4389" max="4389" width="8.88671875" style="336"/>
    <col min="4390" max="4390" width="10.77734375" style="336" customWidth="1"/>
    <col min="4391" max="4391" width="11.88671875" style="336" customWidth="1"/>
    <col min="4392" max="4514" width="8.88671875" style="336"/>
    <col min="4515" max="4515" width="13.109375" style="336" customWidth="1"/>
    <col min="4516" max="4516" width="23.5546875" style="336" customWidth="1"/>
    <col min="4517" max="4517" width="11.21875" style="336" customWidth="1"/>
    <col min="4518" max="4537" width="0" style="336" hidden="1" customWidth="1"/>
    <col min="4538" max="4538" width="9.88671875" style="336" customWidth="1"/>
    <col min="4539" max="4541" width="8.88671875" style="336"/>
    <col min="4542" max="4542" width="11.77734375" style="336" customWidth="1"/>
    <col min="4543" max="4543" width="11.21875" style="336" customWidth="1"/>
    <col min="4544" max="4544" width="11.88671875" style="336" customWidth="1"/>
    <col min="4545" max="4545" width="8.88671875" style="336"/>
    <col min="4546" max="4546" width="10.21875" style="336" customWidth="1"/>
    <col min="4547" max="4547" width="13.88671875" style="336" customWidth="1"/>
    <col min="4548" max="4551" width="8.88671875" style="336"/>
    <col min="4552" max="4552" width="11.5546875" style="336" customWidth="1"/>
    <col min="4553" max="4561" width="8.88671875" style="336"/>
    <col min="4562" max="4562" width="10.5546875" style="336" customWidth="1"/>
    <col min="4563" max="4571" width="8.88671875" style="336"/>
    <col min="4572" max="4572" width="10" style="336" customWidth="1"/>
    <col min="4573" max="4581" width="8.88671875" style="336"/>
    <col min="4582" max="4582" width="11" style="336" customWidth="1"/>
    <col min="4583" max="4591" width="8.88671875" style="336"/>
    <col min="4592" max="4592" width="10.109375" style="336" customWidth="1"/>
    <col min="4593" max="4601" width="8.88671875" style="336"/>
    <col min="4602" max="4602" width="10.77734375" style="336" customWidth="1"/>
    <col min="4603" max="4611" width="8.88671875" style="336"/>
    <col min="4612" max="4612" width="10.33203125" style="336" customWidth="1"/>
    <col min="4613" max="4621" width="8.88671875" style="336"/>
    <col min="4622" max="4623" width="10.5546875" style="336" customWidth="1"/>
    <col min="4624" max="4631" width="8.88671875" style="336"/>
    <col min="4632" max="4632" width="10.77734375" style="336" customWidth="1"/>
    <col min="4633" max="4637" width="8.88671875" style="336"/>
    <col min="4638" max="4638" width="11.21875" style="336" customWidth="1"/>
    <col min="4639" max="4639" width="8.88671875" style="336"/>
    <col min="4640" max="4640" width="11.44140625" style="336" customWidth="1"/>
    <col min="4641" max="4641" width="11.33203125" style="336" customWidth="1"/>
    <col min="4642" max="4642" width="10.5546875" style="336" customWidth="1"/>
    <col min="4643" max="4643" width="12.109375" style="336" customWidth="1"/>
    <col min="4644" max="4644" width="12.44140625" style="336" customWidth="1"/>
    <col min="4645" max="4645" width="8.88671875" style="336"/>
    <col min="4646" max="4646" width="10.77734375" style="336" customWidth="1"/>
    <col min="4647" max="4647" width="11.88671875" style="336" customWidth="1"/>
    <col min="4648" max="4770" width="8.88671875" style="336"/>
    <col min="4771" max="4771" width="13.109375" style="336" customWidth="1"/>
    <col min="4772" max="4772" width="23.5546875" style="336" customWidth="1"/>
    <col min="4773" max="4773" width="11.21875" style="336" customWidth="1"/>
    <col min="4774" max="4793" width="0" style="336" hidden="1" customWidth="1"/>
    <col min="4794" max="4794" width="9.88671875" style="336" customWidth="1"/>
    <col min="4795" max="4797" width="8.88671875" style="336"/>
    <col min="4798" max="4798" width="11.77734375" style="336" customWidth="1"/>
    <col min="4799" max="4799" width="11.21875" style="336" customWidth="1"/>
    <col min="4800" max="4800" width="11.88671875" style="336" customWidth="1"/>
    <col min="4801" max="4801" width="8.88671875" style="336"/>
    <col min="4802" max="4802" width="10.21875" style="336" customWidth="1"/>
    <col min="4803" max="4803" width="13.88671875" style="336" customWidth="1"/>
    <col min="4804" max="4807" width="8.88671875" style="336"/>
    <col min="4808" max="4808" width="11.5546875" style="336" customWidth="1"/>
    <col min="4809" max="4817" width="8.88671875" style="336"/>
    <col min="4818" max="4818" width="10.5546875" style="336" customWidth="1"/>
    <col min="4819" max="4827" width="8.88671875" style="336"/>
    <col min="4828" max="4828" width="10" style="336" customWidth="1"/>
    <col min="4829" max="4837" width="8.88671875" style="336"/>
    <col min="4838" max="4838" width="11" style="336" customWidth="1"/>
    <col min="4839" max="4847" width="8.88671875" style="336"/>
    <col min="4848" max="4848" width="10.109375" style="336" customWidth="1"/>
    <col min="4849" max="4857" width="8.88671875" style="336"/>
    <col min="4858" max="4858" width="10.77734375" style="336" customWidth="1"/>
    <col min="4859" max="4867" width="8.88671875" style="336"/>
    <col min="4868" max="4868" width="10.33203125" style="336" customWidth="1"/>
    <col min="4869" max="4877" width="8.88671875" style="336"/>
    <col min="4878" max="4879" width="10.5546875" style="336" customWidth="1"/>
    <col min="4880" max="4887" width="8.88671875" style="336"/>
    <col min="4888" max="4888" width="10.77734375" style="336" customWidth="1"/>
    <col min="4889" max="4893" width="8.88671875" style="336"/>
    <col min="4894" max="4894" width="11.21875" style="336" customWidth="1"/>
    <col min="4895" max="4895" width="8.88671875" style="336"/>
    <col min="4896" max="4896" width="11.44140625" style="336" customWidth="1"/>
    <col min="4897" max="4897" width="11.33203125" style="336" customWidth="1"/>
    <col min="4898" max="4898" width="10.5546875" style="336" customWidth="1"/>
    <col min="4899" max="4899" width="12.109375" style="336" customWidth="1"/>
    <col min="4900" max="4900" width="12.44140625" style="336" customWidth="1"/>
    <col min="4901" max="4901" width="8.88671875" style="336"/>
    <col min="4902" max="4902" width="10.77734375" style="336" customWidth="1"/>
    <col min="4903" max="4903" width="11.88671875" style="336" customWidth="1"/>
    <col min="4904" max="5026" width="8.88671875" style="336"/>
    <col min="5027" max="5027" width="13.109375" style="336" customWidth="1"/>
    <col min="5028" max="5028" width="23.5546875" style="336" customWidth="1"/>
    <col min="5029" max="5029" width="11.21875" style="336" customWidth="1"/>
    <col min="5030" max="5049" width="0" style="336" hidden="1" customWidth="1"/>
    <col min="5050" max="5050" width="9.88671875" style="336" customWidth="1"/>
    <col min="5051" max="5053" width="8.88671875" style="336"/>
    <col min="5054" max="5054" width="11.77734375" style="336" customWidth="1"/>
    <col min="5055" max="5055" width="11.21875" style="336" customWidth="1"/>
    <col min="5056" max="5056" width="11.88671875" style="336" customWidth="1"/>
    <col min="5057" max="5057" width="8.88671875" style="336"/>
    <col min="5058" max="5058" width="10.21875" style="336" customWidth="1"/>
    <col min="5059" max="5059" width="13.88671875" style="336" customWidth="1"/>
    <col min="5060" max="5063" width="8.88671875" style="336"/>
    <col min="5064" max="5064" width="11.5546875" style="336" customWidth="1"/>
    <col min="5065" max="5073" width="8.88671875" style="336"/>
    <col min="5074" max="5074" width="10.5546875" style="336" customWidth="1"/>
    <col min="5075" max="5083" width="8.88671875" style="336"/>
    <col min="5084" max="5084" width="10" style="336" customWidth="1"/>
    <col min="5085" max="5093" width="8.88671875" style="336"/>
    <col min="5094" max="5094" width="11" style="336" customWidth="1"/>
    <col min="5095" max="5103" width="8.88671875" style="336"/>
    <col min="5104" max="5104" width="10.109375" style="336" customWidth="1"/>
    <col min="5105" max="5113" width="8.88671875" style="336"/>
    <col min="5114" max="5114" width="10.77734375" style="336" customWidth="1"/>
    <col min="5115" max="5123" width="8.88671875" style="336"/>
    <col min="5124" max="5124" width="10.33203125" style="336" customWidth="1"/>
    <col min="5125" max="5133" width="8.88671875" style="336"/>
    <col min="5134" max="5135" width="10.5546875" style="336" customWidth="1"/>
    <col min="5136" max="5143" width="8.88671875" style="336"/>
    <col min="5144" max="5144" width="10.77734375" style="336" customWidth="1"/>
    <col min="5145" max="5149" width="8.88671875" style="336"/>
    <col min="5150" max="5150" width="11.21875" style="336" customWidth="1"/>
    <col min="5151" max="5151" width="8.88671875" style="336"/>
    <col min="5152" max="5152" width="11.44140625" style="336" customWidth="1"/>
    <col min="5153" max="5153" width="11.33203125" style="336" customWidth="1"/>
    <col min="5154" max="5154" width="10.5546875" style="336" customWidth="1"/>
    <col min="5155" max="5155" width="12.109375" style="336" customWidth="1"/>
    <col min="5156" max="5156" width="12.44140625" style="336" customWidth="1"/>
    <col min="5157" max="5157" width="8.88671875" style="336"/>
    <col min="5158" max="5158" width="10.77734375" style="336" customWidth="1"/>
    <col min="5159" max="5159" width="11.88671875" style="336" customWidth="1"/>
    <col min="5160" max="5282" width="8.88671875" style="336"/>
    <col min="5283" max="5283" width="13.109375" style="336" customWidth="1"/>
    <col min="5284" max="5284" width="23.5546875" style="336" customWidth="1"/>
    <col min="5285" max="5285" width="11.21875" style="336" customWidth="1"/>
    <col min="5286" max="5305" width="0" style="336" hidden="1" customWidth="1"/>
    <col min="5306" max="5306" width="9.88671875" style="336" customWidth="1"/>
    <col min="5307" max="5309" width="8.88671875" style="336"/>
    <col min="5310" max="5310" width="11.77734375" style="336" customWidth="1"/>
    <col min="5311" max="5311" width="11.21875" style="336" customWidth="1"/>
    <col min="5312" max="5312" width="11.88671875" style="336" customWidth="1"/>
    <col min="5313" max="5313" width="8.88671875" style="336"/>
    <col min="5314" max="5314" width="10.21875" style="336" customWidth="1"/>
    <col min="5315" max="5315" width="13.88671875" style="336" customWidth="1"/>
    <col min="5316" max="5319" width="8.88671875" style="336"/>
    <col min="5320" max="5320" width="11.5546875" style="336" customWidth="1"/>
    <col min="5321" max="5329" width="8.88671875" style="336"/>
    <col min="5330" max="5330" width="10.5546875" style="336" customWidth="1"/>
    <col min="5331" max="5339" width="8.88671875" style="336"/>
    <col min="5340" max="5340" width="10" style="336" customWidth="1"/>
    <col min="5341" max="5349" width="8.88671875" style="336"/>
    <col min="5350" max="5350" width="11" style="336" customWidth="1"/>
    <col min="5351" max="5359" width="8.88671875" style="336"/>
    <col min="5360" max="5360" width="10.109375" style="336" customWidth="1"/>
    <col min="5361" max="5369" width="8.88671875" style="336"/>
    <col min="5370" max="5370" width="10.77734375" style="336" customWidth="1"/>
    <col min="5371" max="5379" width="8.88671875" style="336"/>
    <col min="5380" max="5380" width="10.33203125" style="336" customWidth="1"/>
    <col min="5381" max="5389" width="8.88671875" style="336"/>
    <col min="5390" max="5391" width="10.5546875" style="336" customWidth="1"/>
    <col min="5392" max="5399" width="8.88671875" style="336"/>
    <col min="5400" max="5400" width="10.77734375" style="336" customWidth="1"/>
    <col min="5401" max="5405" width="8.88671875" style="336"/>
    <col min="5406" max="5406" width="11.21875" style="336" customWidth="1"/>
    <col min="5407" max="5407" width="8.88671875" style="336"/>
    <col min="5408" max="5408" width="11.44140625" style="336" customWidth="1"/>
    <col min="5409" max="5409" width="11.33203125" style="336" customWidth="1"/>
    <col min="5410" max="5410" width="10.5546875" style="336" customWidth="1"/>
    <col min="5411" max="5411" width="12.109375" style="336" customWidth="1"/>
    <col min="5412" max="5412" width="12.44140625" style="336" customWidth="1"/>
    <col min="5413" max="5413" width="8.88671875" style="336"/>
    <col min="5414" max="5414" width="10.77734375" style="336" customWidth="1"/>
    <col min="5415" max="5415" width="11.88671875" style="336" customWidth="1"/>
    <col min="5416" max="5538" width="8.88671875" style="336"/>
    <col min="5539" max="5539" width="13.109375" style="336" customWidth="1"/>
    <col min="5540" max="5540" width="23.5546875" style="336" customWidth="1"/>
    <col min="5541" max="5541" width="11.21875" style="336" customWidth="1"/>
    <col min="5542" max="5561" width="0" style="336" hidden="1" customWidth="1"/>
    <col min="5562" max="5562" width="9.88671875" style="336" customWidth="1"/>
    <col min="5563" max="5565" width="8.88671875" style="336"/>
    <col min="5566" max="5566" width="11.77734375" style="336" customWidth="1"/>
    <col min="5567" max="5567" width="11.21875" style="336" customWidth="1"/>
    <col min="5568" max="5568" width="11.88671875" style="336" customWidth="1"/>
    <col min="5569" max="5569" width="8.88671875" style="336"/>
    <col min="5570" max="5570" width="10.21875" style="336" customWidth="1"/>
    <col min="5571" max="5571" width="13.88671875" style="336" customWidth="1"/>
    <col min="5572" max="5575" width="8.88671875" style="336"/>
    <col min="5576" max="5576" width="11.5546875" style="336" customWidth="1"/>
    <col min="5577" max="5585" width="8.88671875" style="336"/>
    <col min="5586" max="5586" width="10.5546875" style="336" customWidth="1"/>
    <col min="5587" max="5595" width="8.88671875" style="336"/>
    <col min="5596" max="5596" width="10" style="336" customWidth="1"/>
    <col min="5597" max="5605" width="8.88671875" style="336"/>
    <col min="5606" max="5606" width="11" style="336" customWidth="1"/>
    <col min="5607" max="5615" width="8.88671875" style="336"/>
    <col min="5616" max="5616" width="10.109375" style="336" customWidth="1"/>
    <col min="5617" max="5625" width="8.88671875" style="336"/>
    <col min="5626" max="5626" width="10.77734375" style="336" customWidth="1"/>
    <col min="5627" max="5635" width="8.88671875" style="336"/>
    <col min="5636" max="5636" width="10.33203125" style="336" customWidth="1"/>
    <col min="5637" max="5645" width="8.88671875" style="336"/>
    <col min="5646" max="5647" width="10.5546875" style="336" customWidth="1"/>
    <col min="5648" max="5655" width="8.88671875" style="336"/>
    <col min="5656" max="5656" width="10.77734375" style="336" customWidth="1"/>
    <col min="5657" max="5661" width="8.88671875" style="336"/>
    <col min="5662" max="5662" width="11.21875" style="336" customWidth="1"/>
    <col min="5663" max="5663" width="8.88671875" style="336"/>
    <col min="5664" max="5664" width="11.44140625" style="336" customWidth="1"/>
    <col min="5665" max="5665" width="11.33203125" style="336" customWidth="1"/>
    <col min="5666" max="5666" width="10.5546875" style="336" customWidth="1"/>
    <col min="5667" max="5667" width="12.109375" style="336" customWidth="1"/>
    <col min="5668" max="5668" width="12.44140625" style="336" customWidth="1"/>
    <col min="5669" max="5669" width="8.88671875" style="336"/>
    <col min="5670" max="5670" width="10.77734375" style="336" customWidth="1"/>
    <col min="5671" max="5671" width="11.88671875" style="336" customWidth="1"/>
    <col min="5672" max="5794" width="8.88671875" style="336"/>
    <col min="5795" max="5795" width="13.109375" style="336" customWidth="1"/>
    <col min="5796" max="5796" width="23.5546875" style="336" customWidth="1"/>
    <col min="5797" max="5797" width="11.21875" style="336" customWidth="1"/>
    <col min="5798" max="5817" width="0" style="336" hidden="1" customWidth="1"/>
    <col min="5818" max="5818" width="9.88671875" style="336" customWidth="1"/>
    <col min="5819" max="5821" width="8.88671875" style="336"/>
    <col min="5822" max="5822" width="11.77734375" style="336" customWidth="1"/>
    <col min="5823" max="5823" width="11.21875" style="336" customWidth="1"/>
    <col min="5824" max="5824" width="11.88671875" style="336" customWidth="1"/>
    <col min="5825" max="5825" width="8.88671875" style="336"/>
    <col min="5826" max="5826" width="10.21875" style="336" customWidth="1"/>
    <col min="5827" max="5827" width="13.88671875" style="336" customWidth="1"/>
    <col min="5828" max="5831" width="8.88671875" style="336"/>
    <col min="5832" max="5832" width="11.5546875" style="336" customWidth="1"/>
    <col min="5833" max="5841" width="8.88671875" style="336"/>
    <col min="5842" max="5842" width="10.5546875" style="336" customWidth="1"/>
    <col min="5843" max="5851" width="8.88671875" style="336"/>
    <col min="5852" max="5852" width="10" style="336" customWidth="1"/>
    <col min="5853" max="5861" width="8.88671875" style="336"/>
    <col min="5862" max="5862" width="11" style="336" customWidth="1"/>
    <col min="5863" max="5871" width="8.88671875" style="336"/>
    <col min="5872" max="5872" width="10.109375" style="336" customWidth="1"/>
    <col min="5873" max="5881" width="8.88671875" style="336"/>
    <col min="5882" max="5882" width="10.77734375" style="336" customWidth="1"/>
    <col min="5883" max="5891" width="8.88671875" style="336"/>
    <col min="5892" max="5892" width="10.33203125" style="336" customWidth="1"/>
    <col min="5893" max="5901" width="8.88671875" style="336"/>
    <col min="5902" max="5903" width="10.5546875" style="336" customWidth="1"/>
    <col min="5904" max="5911" width="8.88671875" style="336"/>
    <col min="5912" max="5912" width="10.77734375" style="336" customWidth="1"/>
    <col min="5913" max="5917" width="8.88671875" style="336"/>
    <col min="5918" max="5918" width="11.21875" style="336" customWidth="1"/>
    <col min="5919" max="5919" width="8.88671875" style="336"/>
    <col min="5920" max="5920" width="11.44140625" style="336" customWidth="1"/>
    <col min="5921" max="5921" width="11.33203125" style="336" customWidth="1"/>
    <col min="5922" max="5922" width="10.5546875" style="336" customWidth="1"/>
    <col min="5923" max="5923" width="12.109375" style="336" customWidth="1"/>
    <col min="5924" max="5924" width="12.44140625" style="336" customWidth="1"/>
    <col min="5925" max="5925" width="8.88671875" style="336"/>
    <col min="5926" max="5926" width="10.77734375" style="336" customWidth="1"/>
    <col min="5927" max="5927" width="11.88671875" style="336" customWidth="1"/>
    <col min="5928" max="6050" width="8.88671875" style="336"/>
    <col min="6051" max="6051" width="13.109375" style="336" customWidth="1"/>
    <col min="6052" max="6052" width="23.5546875" style="336" customWidth="1"/>
    <col min="6053" max="6053" width="11.21875" style="336" customWidth="1"/>
    <col min="6054" max="6073" width="0" style="336" hidden="1" customWidth="1"/>
    <col min="6074" max="6074" width="9.88671875" style="336" customWidth="1"/>
    <col min="6075" max="6077" width="8.88671875" style="336"/>
    <col min="6078" max="6078" width="11.77734375" style="336" customWidth="1"/>
    <col min="6079" max="6079" width="11.21875" style="336" customWidth="1"/>
    <col min="6080" max="6080" width="11.88671875" style="336" customWidth="1"/>
    <col min="6081" max="6081" width="8.88671875" style="336"/>
    <col min="6082" max="6082" width="10.21875" style="336" customWidth="1"/>
    <col min="6083" max="6083" width="13.88671875" style="336" customWidth="1"/>
    <col min="6084" max="6087" width="8.88671875" style="336"/>
    <col min="6088" max="6088" width="11.5546875" style="336" customWidth="1"/>
    <col min="6089" max="6097" width="8.88671875" style="336"/>
    <col min="6098" max="6098" width="10.5546875" style="336" customWidth="1"/>
    <col min="6099" max="6107" width="8.88671875" style="336"/>
    <col min="6108" max="6108" width="10" style="336" customWidth="1"/>
    <col min="6109" max="6117" width="8.88671875" style="336"/>
    <col min="6118" max="6118" width="11" style="336" customWidth="1"/>
    <col min="6119" max="6127" width="8.88671875" style="336"/>
    <col min="6128" max="6128" width="10.109375" style="336" customWidth="1"/>
    <col min="6129" max="6137" width="8.88671875" style="336"/>
    <col min="6138" max="6138" width="10.77734375" style="336" customWidth="1"/>
    <col min="6139" max="6147" width="8.88671875" style="336"/>
    <col min="6148" max="6148" width="10.33203125" style="336" customWidth="1"/>
    <col min="6149" max="6157" width="8.88671875" style="336"/>
    <col min="6158" max="6159" width="10.5546875" style="336" customWidth="1"/>
    <col min="6160" max="6167" width="8.88671875" style="336"/>
    <col min="6168" max="6168" width="10.77734375" style="336" customWidth="1"/>
    <col min="6169" max="6173" width="8.88671875" style="336"/>
    <col min="6174" max="6174" width="11.21875" style="336" customWidth="1"/>
    <col min="6175" max="6175" width="8.88671875" style="336"/>
    <col min="6176" max="6176" width="11.44140625" style="336" customWidth="1"/>
    <col min="6177" max="6177" width="11.33203125" style="336" customWidth="1"/>
    <col min="6178" max="6178" width="10.5546875" style="336" customWidth="1"/>
    <col min="6179" max="6179" width="12.109375" style="336" customWidth="1"/>
    <col min="6180" max="6180" width="12.44140625" style="336" customWidth="1"/>
    <col min="6181" max="6181" width="8.88671875" style="336"/>
    <col min="6182" max="6182" width="10.77734375" style="336" customWidth="1"/>
    <col min="6183" max="6183" width="11.88671875" style="336" customWidth="1"/>
    <col min="6184" max="6306" width="8.88671875" style="336"/>
    <col min="6307" max="6307" width="13.109375" style="336" customWidth="1"/>
    <col min="6308" max="6308" width="23.5546875" style="336" customWidth="1"/>
    <col min="6309" max="6309" width="11.21875" style="336" customWidth="1"/>
    <col min="6310" max="6329" width="0" style="336" hidden="1" customWidth="1"/>
    <col min="6330" max="6330" width="9.88671875" style="336" customWidth="1"/>
    <col min="6331" max="6333" width="8.88671875" style="336"/>
    <col min="6334" max="6334" width="11.77734375" style="336" customWidth="1"/>
    <col min="6335" max="6335" width="11.21875" style="336" customWidth="1"/>
    <col min="6336" max="6336" width="11.88671875" style="336" customWidth="1"/>
    <col min="6337" max="6337" width="8.88671875" style="336"/>
    <col min="6338" max="6338" width="10.21875" style="336" customWidth="1"/>
    <col min="6339" max="6339" width="13.88671875" style="336" customWidth="1"/>
    <col min="6340" max="6343" width="8.88671875" style="336"/>
    <col min="6344" max="6344" width="11.5546875" style="336" customWidth="1"/>
    <col min="6345" max="6353" width="8.88671875" style="336"/>
    <col min="6354" max="6354" width="10.5546875" style="336" customWidth="1"/>
    <col min="6355" max="6363" width="8.88671875" style="336"/>
    <col min="6364" max="6364" width="10" style="336" customWidth="1"/>
    <col min="6365" max="6373" width="8.88671875" style="336"/>
    <col min="6374" max="6374" width="11" style="336" customWidth="1"/>
    <col min="6375" max="6383" width="8.88671875" style="336"/>
    <col min="6384" max="6384" width="10.109375" style="336" customWidth="1"/>
    <col min="6385" max="6393" width="8.88671875" style="336"/>
    <col min="6394" max="6394" width="10.77734375" style="336" customWidth="1"/>
    <col min="6395" max="6403" width="8.88671875" style="336"/>
    <col min="6404" max="6404" width="10.33203125" style="336" customWidth="1"/>
    <col min="6405" max="6413" width="8.88671875" style="336"/>
    <col min="6414" max="6415" width="10.5546875" style="336" customWidth="1"/>
    <col min="6416" max="6423" width="8.88671875" style="336"/>
    <col min="6424" max="6424" width="10.77734375" style="336" customWidth="1"/>
    <col min="6425" max="6429" width="8.88671875" style="336"/>
    <col min="6430" max="6430" width="11.21875" style="336" customWidth="1"/>
    <col min="6431" max="6431" width="8.88671875" style="336"/>
    <col min="6432" max="6432" width="11.44140625" style="336" customWidth="1"/>
    <col min="6433" max="6433" width="11.33203125" style="336" customWidth="1"/>
    <col min="6434" max="6434" width="10.5546875" style="336" customWidth="1"/>
    <col min="6435" max="6435" width="12.109375" style="336" customWidth="1"/>
    <col min="6436" max="6436" width="12.44140625" style="336" customWidth="1"/>
    <col min="6437" max="6437" width="8.88671875" style="336"/>
    <col min="6438" max="6438" width="10.77734375" style="336" customWidth="1"/>
    <col min="6439" max="6439" width="11.88671875" style="336" customWidth="1"/>
    <col min="6440" max="6562" width="8.88671875" style="336"/>
    <col min="6563" max="6563" width="13.109375" style="336" customWidth="1"/>
    <col min="6564" max="6564" width="23.5546875" style="336" customWidth="1"/>
    <col min="6565" max="6565" width="11.21875" style="336" customWidth="1"/>
    <col min="6566" max="6585" width="0" style="336" hidden="1" customWidth="1"/>
    <col min="6586" max="6586" width="9.88671875" style="336" customWidth="1"/>
    <col min="6587" max="6589" width="8.88671875" style="336"/>
    <col min="6590" max="6590" width="11.77734375" style="336" customWidth="1"/>
    <col min="6591" max="6591" width="11.21875" style="336" customWidth="1"/>
    <col min="6592" max="6592" width="11.88671875" style="336" customWidth="1"/>
    <col min="6593" max="6593" width="8.88671875" style="336"/>
    <col min="6594" max="6594" width="10.21875" style="336" customWidth="1"/>
    <col min="6595" max="6595" width="13.88671875" style="336" customWidth="1"/>
    <col min="6596" max="6599" width="8.88671875" style="336"/>
    <col min="6600" max="6600" width="11.5546875" style="336" customWidth="1"/>
    <col min="6601" max="6609" width="8.88671875" style="336"/>
    <col min="6610" max="6610" width="10.5546875" style="336" customWidth="1"/>
    <col min="6611" max="6619" width="8.88671875" style="336"/>
    <col min="6620" max="6620" width="10" style="336" customWidth="1"/>
    <col min="6621" max="6629" width="8.88671875" style="336"/>
    <col min="6630" max="6630" width="11" style="336" customWidth="1"/>
    <col min="6631" max="6639" width="8.88671875" style="336"/>
    <col min="6640" max="6640" width="10.109375" style="336" customWidth="1"/>
    <col min="6641" max="6649" width="8.88671875" style="336"/>
    <col min="6650" max="6650" width="10.77734375" style="336" customWidth="1"/>
    <col min="6651" max="6659" width="8.88671875" style="336"/>
    <col min="6660" max="6660" width="10.33203125" style="336" customWidth="1"/>
    <col min="6661" max="6669" width="8.88671875" style="336"/>
    <col min="6670" max="6671" width="10.5546875" style="336" customWidth="1"/>
    <col min="6672" max="6679" width="8.88671875" style="336"/>
    <col min="6680" max="6680" width="10.77734375" style="336" customWidth="1"/>
    <col min="6681" max="6685" width="8.88671875" style="336"/>
    <col min="6686" max="6686" width="11.21875" style="336" customWidth="1"/>
    <col min="6687" max="6687" width="8.88671875" style="336"/>
    <col min="6688" max="6688" width="11.44140625" style="336" customWidth="1"/>
    <col min="6689" max="6689" width="11.33203125" style="336" customWidth="1"/>
    <col min="6690" max="6690" width="10.5546875" style="336" customWidth="1"/>
    <col min="6691" max="6691" width="12.109375" style="336" customWidth="1"/>
    <col min="6692" max="6692" width="12.44140625" style="336" customWidth="1"/>
    <col min="6693" max="6693" width="8.88671875" style="336"/>
    <col min="6694" max="6694" width="10.77734375" style="336" customWidth="1"/>
    <col min="6695" max="6695" width="11.88671875" style="336" customWidth="1"/>
    <col min="6696" max="6818" width="8.88671875" style="336"/>
    <col min="6819" max="6819" width="13.109375" style="336" customWidth="1"/>
    <col min="6820" max="6820" width="23.5546875" style="336" customWidth="1"/>
    <col min="6821" max="6821" width="11.21875" style="336" customWidth="1"/>
    <col min="6822" max="6841" width="0" style="336" hidden="1" customWidth="1"/>
    <col min="6842" max="6842" width="9.88671875" style="336" customWidth="1"/>
    <col min="6843" max="6845" width="8.88671875" style="336"/>
    <col min="6846" max="6846" width="11.77734375" style="336" customWidth="1"/>
    <col min="6847" max="6847" width="11.21875" style="336" customWidth="1"/>
    <col min="6848" max="6848" width="11.88671875" style="336" customWidth="1"/>
    <col min="6849" max="6849" width="8.88671875" style="336"/>
    <col min="6850" max="6850" width="10.21875" style="336" customWidth="1"/>
    <col min="6851" max="6851" width="13.88671875" style="336" customWidth="1"/>
    <col min="6852" max="6855" width="8.88671875" style="336"/>
    <col min="6856" max="6856" width="11.5546875" style="336" customWidth="1"/>
    <col min="6857" max="6865" width="8.88671875" style="336"/>
    <col min="6866" max="6866" width="10.5546875" style="336" customWidth="1"/>
    <col min="6867" max="6875" width="8.88671875" style="336"/>
    <col min="6876" max="6876" width="10" style="336" customWidth="1"/>
    <col min="6877" max="6885" width="8.88671875" style="336"/>
    <col min="6886" max="6886" width="11" style="336" customWidth="1"/>
    <col min="6887" max="6895" width="8.88671875" style="336"/>
    <col min="6896" max="6896" width="10.109375" style="336" customWidth="1"/>
    <col min="6897" max="6905" width="8.88671875" style="336"/>
    <col min="6906" max="6906" width="10.77734375" style="336" customWidth="1"/>
    <col min="6907" max="6915" width="8.88671875" style="336"/>
    <col min="6916" max="6916" width="10.33203125" style="336" customWidth="1"/>
    <col min="6917" max="6925" width="8.88671875" style="336"/>
    <col min="6926" max="6927" width="10.5546875" style="336" customWidth="1"/>
    <col min="6928" max="6935" width="8.88671875" style="336"/>
    <col min="6936" max="6936" width="10.77734375" style="336" customWidth="1"/>
    <col min="6937" max="6941" width="8.88671875" style="336"/>
    <col min="6942" max="6942" width="11.21875" style="336" customWidth="1"/>
    <col min="6943" max="6943" width="8.88671875" style="336"/>
    <col min="6944" max="6944" width="11.44140625" style="336" customWidth="1"/>
    <col min="6945" max="6945" width="11.33203125" style="336" customWidth="1"/>
    <col min="6946" max="6946" width="10.5546875" style="336" customWidth="1"/>
    <col min="6947" max="6947" width="12.109375" style="336" customWidth="1"/>
    <col min="6948" max="6948" width="12.44140625" style="336" customWidth="1"/>
    <col min="6949" max="6949" width="8.88671875" style="336"/>
    <col min="6950" max="6950" width="10.77734375" style="336" customWidth="1"/>
    <col min="6951" max="6951" width="11.88671875" style="336" customWidth="1"/>
    <col min="6952" max="7074" width="8.88671875" style="336"/>
    <col min="7075" max="7075" width="13.109375" style="336" customWidth="1"/>
    <col min="7076" max="7076" width="23.5546875" style="336" customWidth="1"/>
    <col min="7077" max="7077" width="11.21875" style="336" customWidth="1"/>
    <col min="7078" max="7097" width="0" style="336" hidden="1" customWidth="1"/>
    <col min="7098" max="7098" width="9.88671875" style="336" customWidth="1"/>
    <col min="7099" max="7101" width="8.88671875" style="336"/>
    <col min="7102" max="7102" width="11.77734375" style="336" customWidth="1"/>
    <col min="7103" max="7103" width="11.21875" style="336" customWidth="1"/>
    <col min="7104" max="7104" width="11.88671875" style="336" customWidth="1"/>
    <col min="7105" max="7105" width="8.88671875" style="336"/>
    <col min="7106" max="7106" width="10.21875" style="336" customWidth="1"/>
    <col min="7107" max="7107" width="13.88671875" style="336" customWidth="1"/>
    <col min="7108" max="7111" width="8.88671875" style="336"/>
    <col min="7112" max="7112" width="11.5546875" style="336" customWidth="1"/>
    <col min="7113" max="7121" width="8.88671875" style="336"/>
    <col min="7122" max="7122" width="10.5546875" style="336" customWidth="1"/>
    <col min="7123" max="7131" width="8.88671875" style="336"/>
    <col min="7132" max="7132" width="10" style="336" customWidth="1"/>
    <col min="7133" max="7141" width="8.88671875" style="336"/>
    <col min="7142" max="7142" width="11" style="336" customWidth="1"/>
    <col min="7143" max="7151" width="8.88671875" style="336"/>
    <col min="7152" max="7152" width="10.109375" style="336" customWidth="1"/>
    <col min="7153" max="7161" width="8.88671875" style="336"/>
    <col min="7162" max="7162" width="10.77734375" style="336" customWidth="1"/>
    <col min="7163" max="7171" width="8.88671875" style="336"/>
    <col min="7172" max="7172" width="10.33203125" style="336" customWidth="1"/>
    <col min="7173" max="7181" width="8.88671875" style="336"/>
    <col min="7182" max="7183" width="10.5546875" style="336" customWidth="1"/>
    <col min="7184" max="7191" width="8.88671875" style="336"/>
    <col min="7192" max="7192" width="10.77734375" style="336" customWidth="1"/>
    <col min="7193" max="7197" width="8.88671875" style="336"/>
    <col min="7198" max="7198" width="11.21875" style="336" customWidth="1"/>
    <col min="7199" max="7199" width="8.88671875" style="336"/>
    <col min="7200" max="7200" width="11.44140625" style="336" customWidth="1"/>
    <col min="7201" max="7201" width="11.33203125" style="336" customWidth="1"/>
    <col min="7202" max="7202" width="10.5546875" style="336" customWidth="1"/>
    <col min="7203" max="7203" width="12.109375" style="336" customWidth="1"/>
    <col min="7204" max="7204" width="12.44140625" style="336" customWidth="1"/>
    <col min="7205" max="7205" width="8.88671875" style="336"/>
    <col min="7206" max="7206" width="10.77734375" style="336" customWidth="1"/>
    <col min="7207" max="7207" width="11.88671875" style="336" customWidth="1"/>
    <col min="7208" max="7330" width="8.88671875" style="336"/>
    <col min="7331" max="7331" width="13.109375" style="336" customWidth="1"/>
    <col min="7332" max="7332" width="23.5546875" style="336" customWidth="1"/>
    <col min="7333" max="7333" width="11.21875" style="336" customWidth="1"/>
    <col min="7334" max="7353" width="0" style="336" hidden="1" customWidth="1"/>
    <col min="7354" max="7354" width="9.88671875" style="336" customWidth="1"/>
    <col min="7355" max="7357" width="8.88671875" style="336"/>
    <col min="7358" max="7358" width="11.77734375" style="336" customWidth="1"/>
    <col min="7359" max="7359" width="11.21875" style="336" customWidth="1"/>
    <col min="7360" max="7360" width="11.88671875" style="336" customWidth="1"/>
    <col min="7361" max="7361" width="8.88671875" style="336"/>
    <col min="7362" max="7362" width="10.21875" style="336" customWidth="1"/>
    <col min="7363" max="7363" width="13.88671875" style="336" customWidth="1"/>
    <col min="7364" max="7367" width="8.88671875" style="336"/>
    <col min="7368" max="7368" width="11.5546875" style="336" customWidth="1"/>
    <col min="7369" max="7377" width="8.88671875" style="336"/>
    <col min="7378" max="7378" width="10.5546875" style="336" customWidth="1"/>
    <col min="7379" max="7387" width="8.88671875" style="336"/>
    <col min="7388" max="7388" width="10" style="336" customWidth="1"/>
    <col min="7389" max="7397" width="8.88671875" style="336"/>
    <col min="7398" max="7398" width="11" style="336" customWidth="1"/>
    <col min="7399" max="7407" width="8.88671875" style="336"/>
    <col min="7408" max="7408" width="10.109375" style="336" customWidth="1"/>
    <col min="7409" max="7417" width="8.88671875" style="336"/>
    <col min="7418" max="7418" width="10.77734375" style="336" customWidth="1"/>
    <col min="7419" max="7427" width="8.88671875" style="336"/>
    <col min="7428" max="7428" width="10.33203125" style="336" customWidth="1"/>
    <col min="7429" max="7437" width="8.88671875" style="336"/>
    <col min="7438" max="7439" width="10.5546875" style="336" customWidth="1"/>
    <col min="7440" max="7447" width="8.88671875" style="336"/>
    <col min="7448" max="7448" width="10.77734375" style="336" customWidth="1"/>
    <col min="7449" max="7453" width="8.88671875" style="336"/>
    <col min="7454" max="7454" width="11.21875" style="336" customWidth="1"/>
    <col min="7455" max="7455" width="8.88671875" style="336"/>
    <col min="7456" max="7456" width="11.44140625" style="336" customWidth="1"/>
    <col min="7457" max="7457" width="11.33203125" style="336" customWidth="1"/>
    <col min="7458" max="7458" width="10.5546875" style="336" customWidth="1"/>
    <col min="7459" max="7459" width="12.109375" style="336" customWidth="1"/>
    <col min="7460" max="7460" width="12.44140625" style="336" customWidth="1"/>
    <col min="7461" max="7461" width="8.88671875" style="336"/>
    <col min="7462" max="7462" width="10.77734375" style="336" customWidth="1"/>
    <col min="7463" max="7463" width="11.88671875" style="336" customWidth="1"/>
    <col min="7464" max="7586" width="8.88671875" style="336"/>
    <col min="7587" max="7587" width="13.109375" style="336" customWidth="1"/>
    <col min="7588" max="7588" width="23.5546875" style="336" customWidth="1"/>
    <col min="7589" max="7589" width="11.21875" style="336" customWidth="1"/>
    <col min="7590" max="7609" width="0" style="336" hidden="1" customWidth="1"/>
    <col min="7610" max="7610" width="9.88671875" style="336" customWidth="1"/>
    <col min="7611" max="7613" width="8.88671875" style="336"/>
    <col min="7614" max="7614" width="11.77734375" style="336" customWidth="1"/>
    <col min="7615" max="7615" width="11.21875" style="336" customWidth="1"/>
    <col min="7616" max="7616" width="11.88671875" style="336" customWidth="1"/>
    <col min="7617" max="7617" width="8.88671875" style="336"/>
    <col min="7618" max="7618" width="10.21875" style="336" customWidth="1"/>
    <col min="7619" max="7619" width="13.88671875" style="336" customWidth="1"/>
    <col min="7620" max="7623" width="8.88671875" style="336"/>
    <col min="7624" max="7624" width="11.5546875" style="336" customWidth="1"/>
    <col min="7625" max="7633" width="8.88671875" style="336"/>
    <col min="7634" max="7634" width="10.5546875" style="336" customWidth="1"/>
    <col min="7635" max="7643" width="8.88671875" style="336"/>
    <col min="7644" max="7644" width="10" style="336" customWidth="1"/>
    <col min="7645" max="7653" width="8.88671875" style="336"/>
    <col min="7654" max="7654" width="11" style="336" customWidth="1"/>
    <col min="7655" max="7663" width="8.88671875" style="336"/>
    <col min="7664" max="7664" width="10.109375" style="336" customWidth="1"/>
    <col min="7665" max="7673" width="8.88671875" style="336"/>
    <col min="7674" max="7674" width="10.77734375" style="336" customWidth="1"/>
    <col min="7675" max="7683" width="8.88671875" style="336"/>
    <col min="7684" max="7684" width="10.33203125" style="336" customWidth="1"/>
    <col min="7685" max="7693" width="8.88671875" style="336"/>
    <col min="7694" max="7695" width="10.5546875" style="336" customWidth="1"/>
    <col min="7696" max="7703" width="8.88671875" style="336"/>
    <col min="7704" max="7704" width="10.77734375" style="336" customWidth="1"/>
    <col min="7705" max="7709" width="8.88671875" style="336"/>
    <col min="7710" max="7710" width="11.21875" style="336" customWidth="1"/>
    <col min="7711" max="7711" width="8.88671875" style="336"/>
    <col min="7712" max="7712" width="11.44140625" style="336" customWidth="1"/>
    <col min="7713" max="7713" width="11.33203125" style="336" customWidth="1"/>
    <col min="7714" max="7714" width="10.5546875" style="336" customWidth="1"/>
    <col min="7715" max="7715" width="12.109375" style="336" customWidth="1"/>
    <col min="7716" max="7716" width="12.44140625" style="336" customWidth="1"/>
    <col min="7717" max="7717" width="8.88671875" style="336"/>
    <col min="7718" max="7718" width="10.77734375" style="336" customWidth="1"/>
    <col min="7719" max="7719" width="11.88671875" style="336" customWidth="1"/>
    <col min="7720" max="7842" width="8.88671875" style="336"/>
    <col min="7843" max="7843" width="13.109375" style="336" customWidth="1"/>
    <col min="7844" max="7844" width="23.5546875" style="336" customWidth="1"/>
    <col min="7845" max="7845" width="11.21875" style="336" customWidth="1"/>
    <col min="7846" max="7865" width="0" style="336" hidden="1" customWidth="1"/>
    <col min="7866" max="7866" width="9.88671875" style="336" customWidth="1"/>
    <col min="7867" max="7869" width="8.88671875" style="336"/>
    <col min="7870" max="7870" width="11.77734375" style="336" customWidth="1"/>
    <col min="7871" max="7871" width="11.21875" style="336" customWidth="1"/>
    <col min="7872" max="7872" width="11.88671875" style="336" customWidth="1"/>
    <col min="7873" max="7873" width="8.88671875" style="336"/>
    <col min="7874" max="7874" width="10.21875" style="336" customWidth="1"/>
    <col min="7875" max="7875" width="13.88671875" style="336" customWidth="1"/>
    <col min="7876" max="7879" width="8.88671875" style="336"/>
    <col min="7880" max="7880" width="11.5546875" style="336" customWidth="1"/>
    <col min="7881" max="7889" width="8.88671875" style="336"/>
    <col min="7890" max="7890" width="10.5546875" style="336" customWidth="1"/>
    <col min="7891" max="7899" width="8.88671875" style="336"/>
    <col min="7900" max="7900" width="10" style="336" customWidth="1"/>
    <col min="7901" max="7909" width="8.88671875" style="336"/>
    <col min="7910" max="7910" width="11" style="336" customWidth="1"/>
    <col min="7911" max="7919" width="8.88671875" style="336"/>
    <col min="7920" max="7920" width="10.109375" style="336" customWidth="1"/>
    <col min="7921" max="7929" width="8.88671875" style="336"/>
    <col min="7930" max="7930" width="10.77734375" style="336" customWidth="1"/>
    <col min="7931" max="7939" width="8.88671875" style="336"/>
    <col min="7940" max="7940" width="10.33203125" style="336" customWidth="1"/>
    <col min="7941" max="7949" width="8.88671875" style="336"/>
    <col min="7950" max="7951" width="10.5546875" style="336" customWidth="1"/>
    <col min="7952" max="7959" width="8.88671875" style="336"/>
    <col min="7960" max="7960" width="10.77734375" style="336" customWidth="1"/>
    <col min="7961" max="7965" width="8.88671875" style="336"/>
    <col min="7966" max="7966" width="11.21875" style="336" customWidth="1"/>
    <col min="7967" max="7967" width="8.88671875" style="336"/>
    <col min="7968" max="7968" width="11.44140625" style="336" customWidth="1"/>
    <col min="7969" max="7969" width="11.33203125" style="336" customWidth="1"/>
    <col min="7970" max="7970" width="10.5546875" style="336" customWidth="1"/>
    <col min="7971" max="7971" width="12.109375" style="336" customWidth="1"/>
    <col min="7972" max="7972" width="12.44140625" style="336" customWidth="1"/>
    <col min="7973" max="7973" width="8.88671875" style="336"/>
    <col min="7974" max="7974" width="10.77734375" style="336" customWidth="1"/>
    <col min="7975" max="7975" width="11.88671875" style="336" customWidth="1"/>
    <col min="7976" max="8098" width="8.88671875" style="336"/>
    <col min="8099" max="8099" width="13.109375" style="336" customWidth="1"/>
    <col min="8100" max="8100" width="23.5546875" style="336" customWidth="1"/>
    <col min="8101" max="8101" width="11.21875" style="336" customWidth="1"/>
    <col min="8102" max="8121" width="0" style="336" hidden="1" customWidth="1"/>
    <col min="8122" max="8122" width="9.88671875" style="336" customWidth="1"/>
    <col min="8123" max="8125" width="8.88671875" style="336"/>
    <col min="8126" max="8126" width="11.77734375" style="336" customWidth="1"/>
    <col min="8127" max="8127" width="11.21875" style="336" customWidth="1"/>
    <col min="8128" max="8128" width="11.88671875" style="336" customWidth="1"/>
    <col min="8129" max="8129" width="8.88671875" style="336"/>
    <col min="8130" max="8130" width="10.21875" style="336" customWidth="1"/>
    <col min="8131" max="8131" width="13.88671875" style="336" customWidth="1"/>
    <col min="8132" max="8135" width="8.88671875" style="336"/>
    <col min="8136" max="8136" width="11.5546875" style="336" customWidth="1"/>
    <col min="8137" max="8145" width="8.88671875" style="336"/>
    <col min="8146" max="8146" width="10.5546875" style="336" customWidth="1"/>
    <col min="8147" max="8155" width="8.88671875" style="336"/>
    <col min="8156" max="8156" width="10" style="336" customWidth="1"/>
    <col min="8157" max="8165" width="8.88671875" style="336"/>
    <col min="8166" max="8166" width="11" style="336" customWidth="1"/>
    <col min="8167" max="8175" width="8.88671875" style="336"/>
    <col min="8176" max="8176" width="10.109375" style="336" customWidth="1"/>
    <col min="8177" max="8185" width="8.88671875" style="336"/>
    <col min="8186" max="8186" width="10.77734375" style="336" customWidth="1"/>
    <col min="8187" max="8195" width="8.88671875" style="336"/>
    <col min="8196" max="8196" width="10.33203125" style="336" customWidth="1"/>
    <col min="8197" max="8205" width="8.88671875" style="336"/>
    <col min="8206" max="8207" width="10.5546875" style="336" customWidth="1"/>
    <col min="8208" max="8215" width="8.88671875" style="336"/>
    <col min="8216" max="8216" width="10.77734375" style="336" customWidth="1"/>
    <col min="8217" max="8221" width="8.88671875" style="336"/>
    <col min="8222" max="8222" width="11.21875" style="336" customWidth="1"/>
    <col min="8223" max="8223" width="8.88671875" style="336"/>
    <col min="8224" max="8224" width="11.44140625" style="336" customWidth="1"/>
    <col min="8225" max="8225" width="11.33203125" style="336" customWidth="1"/>
    <col min="8226" max="8226" width="10.5546875" style="336" customWidth="1"/>
    <col min="8227" max="8227" width="12.109375" style="336" customWidth="1"/>
    <col min="8228" max="8228" width="12.44140625" style="336" customWidth="1"/>
    <col min="8229" max="8229" width="8.88671875" style="336"/>
    <col min="8230" max="8230" width="10.77734375" style="336" customWidth="1"/>
    <col min="8231" max="8231" width="11.88671875" style="336" customWidth="1"/>
    <col min="8232" max="8354" width="8.88671875" style="336"/>
    <col min="8355" max="8355" width="13.109375" style="336" customWidth="1"/>
    <col min="8356" max="8356" width="23.5546875" style="336" customWidth="1"/>
    <col min="8357" max="8357" width="11.21875" style="336" customWidth="1"/>
    <col min="8358" max="8377" width="0" style="336" hidden="1" customWidth="1"/>
    <col min="8378" max="8378" width="9.88671875" style="336" customWidth="1"/>
    <col min="8379" max="8381" width="8.88671875" style="336"/>
    <col min="8382" max="8382" width="11.77734375" style="336" customWidth="1"/>
    <col min="8383" max="8383" width="11.21875" style="336" customWidth="1"/>
    <col min="8384" max="8384" width="11.88671875" style="336" customWidth="1"/>
    <col min="8385" max="8385" width="8.88671875" style="336"/>
    <col min="8386" max="8386" width="10.21875" style="336" customWidth="1"/>
    <col min="8387" max="8387" width="13.88671875" style="336" customWidth="1"/>
    <col min="8388" max="8391" width="8.88671875" style="336"/>
    <col min="8392" max="8392" width="11.5546875" style="336" customWidth="1"/>
    <col min="8393" max="8401" width="8.88671875" style="336"/>
    <col min="8402" max="8402" width="10.5546875" style="336" customWidth="1"/>
    <col min="8403" max="8411" width="8.88671875" style="336"/>
    <col min="8412" max="8412" width="10" style="336" customWidth="1"/>
    <col min="8413" max="8421" width="8.88671875" style="336"/>
    <col min="8422" max="8422" width="11" style="336" customWidth="1"/>
    <col min="8423" max="8431" width="8.88671875" style="336"/>
    <col min="8432" max="8432" width="10.109375" style="336" customWidth="1"/>
    <col min="8433" max="8441" width="8.88671875" style="336"/>
    <col min="8442" max="8442" width="10.77734375" style="336" customWidth="1"/>
    <col min="8443" max="8451" width="8.88671875" style="336"/>
    <col min="8452" max="8452" width="10.33203125" style="336" customWidth="1"/>
    <col min="8453" max="8461" width="8.88671875" style="336"/>
    <col min="8462" max="8463" width="10.5546875" style="336" customWidth="1"/>
    <col min="8464" max="8471" width="8.88671875" style="336"/>
    <col min="8472" max="8472" width="10.77734375" style="336" customWidth="1"/>
    <col min="8473" max="8477" width="8.88671875" style="336"/>
    <col min="8478" max="8478" width="11.21875" style="336" customWidth="1"/>
    <col min="8479" max="8479" width="8.88671875" style="336"/>
    <col min="8480" max="8480" width="11.44140625" style="336" customWidth="1"/>
    <col min="8481" max="8481" width="11.33203125" style="336" customWidth="1"/>
    <col min="8482" max="8482" width="10.5546875" style="336" customWidth="1"/>
    <col min="8483" max="8483" width="12.109375" style="336" customWidth="1"/>
    <col min="8484" max="8484" width="12.44140625" style="336" customWidth="1"/>
    <col min="8485" max="8485" width="8.88671875" style="336"/>
    <col min="8486" max="8486" width="10.77734375" style="336" customWidth="1"/>
    <col min="8487" max="8487" width="11.88671875" style="336" customWidth="1"/>
    <col min="8488" max="8610" width="8.88671875" style="336"/>
    <col min="8611" max="8611" width="13.109375" style="336" customWidth="1"/>
    <col min="8612" max="8612" width="23.5546875" style="336" customWidth="1"/>
    <col min="8613" max="8613" width="11.21875" style="336" customWidth="1"/>
    <col min="8614" max="8633" width="0" style="336" hidden="1" customWidth="1"/>
    <col min="8634" max="8634" width="9.88671875" style="336" customWidth="1"/>
    <col min="8635" max="8637" width="8.88671875" style="336"/>
    <col min="8638" max="8638" width="11.77734375" style="336" customWidth="1"/>
    <col min="8639" max="8639" width="11.21875" style="336" customWidth="1"/>
    <col min="8640" max="8640" width="11.88671875" style="336" customWidth="1"/>
    <col min="8641" max="8641" width="8.88671875" style="336"/>
    <col min="8642" max="8642" width="10.21875" style="336" customWidth="1"/>
    <col min="8643" max="8643" width="13.88671875" style="336" customWidth="1"/>
    <col min="8644" max="8647" width="8.88671875" style="336"/>
    <col min="8648" max="8648" width="11.5546875" style="336" customWidth="1"/>
    <col min="8649" max="8657" width="8.88671875" style="336"/>
    <col min="8658" max="8658" width="10.5546875" style="336" customWidth="1"/>
    <col min="8659" max="8667" width="8.88671875" style="336"/>
    <col min="8668" max="8668" width="10" style="336" customWidth="1"/>
    <col min="8669" max="8677" width="8.88671875" style="336"/>
    <col min="8678" max="8678" width="11" style="336" customWidth="1"/>
    <col min="8679" max="8687" width="8.88671875" style="336"/>
    <col min="8688" max="8688" width="10.109375" style="336" customWidth="1"/>
    <col min="8689" max="8697" width="8.88671875" style="336"/>
    <col min="8698" max="8698" width="10.77734375" style="336" customWidth="1"/>
    <col min="8699" max="8707" width="8.88671875" style="336"/>
    <col min="8708" max="8708" width="10.33203125" style="336" customWidth="1"/>
    <col min="8709" max="8717" width="8.88671875" style="336"/>
    <col min="8718" max="8719" width="10.5546875" style="336" customWidth="1"/>
    <col min="8720" max="8727" width="8.88671875" style="336"/>
    <col min="8728" max="8728" width="10.77734375" style="336" customWidth="1"/>
    <col min="8729" max="8733" width="8.88671875" style="336"/>
    <col min="8734" max="8734" width="11.21875" style="336" customWidth="1"/>
    <col min="8735" max="8735" width="8.88671875" style="336"/>
    <col min="8736" max="8736" width="11.44140625" style="336" customWidth="1"/>
    <col min="8737" max="8737" width="11.33203125" style="336" customWidth="1"/>
    <col min="8738" max="8738" width="10.5546875" style="336" customWidth="1"/>
    <col min="8739" max="8739" width="12.109375" style="336" customWidth="1"/>
    <col min="8740" max="8740" width="12.44140625" style="336" customWidth="1"/>
    <col min="8741" max="8741" width="8.88671875" style="336"/>
    <col min="8742" max="8742" width="10.77734375" style="336" customWidth="1"/>
    <col min="8743" max="8743" width="11.88671875" style="336" customWidth="1"/>
    <col min="8744" max="8866" width="8.88671875" style="336"/>
    <col min="8867" max="8867" width="13.109375" style="336" customWidth="1"/>
    <col min="8868" max="8868" width="23.5546875" style="336" customWidth="1"/>
    <col min="8869" max="8869" width="11.21875" style="336" customWidth="1"/>
    <col min="8870" max="8889" width="0" style="336" hidden="1" customWidth="1"/>
    <col min="8890" max="8890" width="9.88671875" style="336" customWidth="1"/>
    <col min="8891" max="8893" width="8.88671875" style="336"/>
    <col min="8894" max="8894" width="11.77734375" style="336" customWidth="1"/>
    <col min="8895" max="8895" width="11.21875" style="336" customWidth="1"/>
    <col min="8896" max="8896" width="11.88671875" style="336" customWidth="1"/>
    <col min="8897" max="8897" width="8.88671875" style="336"/>
    <col min="8898" max="8898" width="10.21875" style="336" customWidth="1"/>
    <col min="8899" max="8899" width="13.88671875" style="336" customWidth="1"/>
    <col min="8900" max="8903" width="8.88671875" style="336"/>
    <col min="8904" max="8904" width="11.5546875" style="336" customWidth="1"/>
    <col min="8905" max="8913" width="8.88671875" style="336"/>
    <col min="8914" max="8914" width="10.5546875" style="336" customWidth="1"/>
    <col min="8915" max="8923" width="8.88671875" style="336"/>
    <col min="8924" max="8924" width="10" style="336" customWidth="1"/>
    <col min="8925" max="8933" width="8.88671875" style="336"/>
    <col min="8934" max="8934" width="11" style="336" customWidth="1"/>
    <col min="8935" max="8943" width="8.88671875" style="336"/>
    <col min="8944" max="8944" width="10.109375" style="336" customWidth="1"/>
    <col min="8945" max="8953" width="8.88671875" style="336"/>
    <col min="8954" max="8954" width="10.77734375" style="336" customWidth="1"/>
    <col min="8955" max="8963" width="8.88671875" style="336"/>
    <col min="8964" max="8964" width="10.33203125" style="336" customWidth="1"/>
    <col min="8965" max="8973" width="8.88671875" style="336"/>
    <col min="8974" max="8975" width="10.5546875" style="336" customWidth="1"/>
    <col min="8976" max="8983" width="8.88671875" style="336"/>
    <col min="8984" max="8984" width="10.77734375" style="336" customWidth="1"/>
    <col min="8985" max="8989" width="8.88671875" style="336"/>
    <col min="8990" max="8990" width="11.21875" style="336" customWidth="1"/>
    <col min="8991" max="8991" width="8.88671875" style="336"/>
    <col min="8992" max="8992" width="11.44140625" style="336" customWidth="1"/>
    <col min="8993" max="8993" width="11.33203125" style="336" customWidth="1"/>
    <col min="8994" max="8994" width="10.5546875" style="336" customWidth="1"/>
    <col min="8995" max="8995" width="12.109375" style="336" customWidth="1"/>
    <col min="8996" max="8996" width="12.44140625" style="336" customWidth="1"/>
    <col min="8997" max="8997" width="8.88671875" style="336"/>
    <col min="8998" max="8998" width="10.77734375" style="336" customWidth="1"/>
    <col min="8999" max="8999" width="11.88671875" style="336" customWidth="1"/>
    <col min="9000" max="9122" width="8.88671875" style="336"/>
    <col min="9123" max="9123" width="13.109375" style="336" customWidth="1"/>
    <col min="9124" max="9124" width="23.5546875" style="336" customWidth="1"/>
    <col min="9125" max="9125" width="11.21875" style="336" customWidth="1"/>
    <col min="9126" max="9145" width="0" style="336" hidden="1" customWidth="1"/>
    <col min="9146" max="9146" width="9.88671875" style="336" customWidth="1"/>
    <col min="9147" max="9149" width="8.88671875" style="336"/>
    <col min="9150" max="9150" width="11.77734375" style="336" customWidth="1"/>
    <col min="9151" max="9151" width="11.21875" style="336" customWidth="1"/>
    <col min="9152" max="9152" width="11.88671875" style="336" customWidth="1"/>
    <col min="9153" max="9153" width="8.88671875" style="336"/>
    <col min="9154" max="9154" width="10.21875" style="336" customWidth="1"/>
    <col min="9155" max="9155" width="13.88671875" style="336" customWidth="1"/>
    <col min="9156" max="9159" width="8.88671875" style="336"/>
    <col min="9160" max="9160" width="11.5546875" style="336" customWidth="1"/>
    <col min="9161" max="9169" width="8.88671875" style="336"/>
    <col min="9170" max="9170" width="10.5546875" style="336" customWidth="1"/>
    <col min="9171" max="9179" width="8.88671875" style="336"/>
    <col min="9180" max="9180" width="10" style="336" customWidth="1"/>
    <col min="9181" max="9189" width="8.88671875" style="336"/>
    <col min="9190" max="9190" width="11" style="336" customWidth="1"/>
    <col min="9191" max="9199" width="8.88671875" style="336"/>
    <col min="9200" max="9200" width="10.109375" style="336" customWidth="1"/>
    <col min="9201" max="9209" width="8.88671875" style="336"/>
    <col min="9210" max="9210" width="10.77734375" style="336" customWidth="1"/>
    <col min="9211" max="9219" width="8.88671875" style="336"/>
    <col min="9220" max="9220" width="10.33203125" style="336" customWidth="1"/>
    <col min="9221" max="9229" width="8.88671875" style="336"/>
    <col min="9230" max="9231" width="10.5546875" style="336" customWidth="1"/>
    <col min="9232" max="9239" width="8.88671875" style="336"/>
    <col min="9240" max="9240" width="10.77734375" style="336" customWidth="1"/>
    <col min="9241" max="9245" width="8.88671875" style="336"/>
    <col min="9246" max="9246" width="11.21875" style="336" customWidth="1"/>
    <col min="9247" max="9247" width="8.88671875" style="336"/>
    <col min="9248" max="9248" width="11.44140625" style="336" customWidth="1"/>
    <col min="9249" max="9249" width="11.33203125" style="336" customWidth="1"/>
    <col min="9250" max="9250" width="10.5546875" style="336" customWidth="1"/>
    <col min="9251" max="9251" width="12.109375" style="336" customWidth="1"/>
    <col min="9252" max="9252" width="12.44140625" style="336" customWidth="1"/>
    <col min="9253" max="9253" width="8.88671875" style="336"/>
    <col min="9254" max="9254" width="10.77734375" style="336" customWidth="1"/>
    <col min="9255" max="9255" width="11.88671875" style="336" customWidth="1"/>
    <col min="9256" max="9378" width="8.88671875" style="336"/>
    <col min="9379" max="9379" width="13.109375" style="336" customWidth="1"/>
    <col min="9380" max="9380" width="23.5546875" style="336" customWidth="1"/>
    <col min="9381" max="9381" width="11.21875" style="336" customWidth="1"/>
    <col min="9382" max="9401" width="0" style="336" hidden="1" customWidth="1"/>
    <col min="9402" max="9402" width="9.88671875" style="336" customWidth="1"/>
    <col min="9403" max="9405" width="8.88671875" style="336"/>
    <col min="9406" max="9406" width="11.77734375" style="336" customWidth="1"/>
    <col min="9407" max="9407" width="11.21875" style="336" customWidth="1"/>
    <col min="9408" max="9408" width="11.88671875" style="336" customWidth="1"/>
    <col min="9409" max="9409" width="8.88671875" style="336"/>
    <col min="9410" max="9410" width="10.21875" style="336" customWidth="1"/>
    <col min="9411" max="9411" width="13.88671875" style="336" customWidth="1"/>
    <col min="9412" max="9415" width="8.88671875" style="336"/>
    <col min="9416" max="9416" width="11.5546875" style="336" customWidth="1"/>
    <col min="9417" max="9425" width="8.88671875" style="336"/>
    <col min="9426" max="9426" width="10.5546875" style="336" customWidth="1"/>
    <col min="9427" max="9435" width="8.88671875" style="336"/>
    <col min="9436" max="9436" width="10" style="336" customWidth="1"/>
    <col min="9437" max="9445" width="8.88671875" style="336"/>
    <col min="9446" max="9446" width="11" style="336" customWidth="1"/>
    <col min="9447" max="9455" width="8.88671875" style="336"/>
    <col min="9456" max="9456" width="10.109375" style="336" customWidth="1"/>
    <col min="9457" max="9465" width="8.88671875" style="336"/>
    <col min="9466" max="9466" width="10.77734375" style="336" customWidth="1"/>
    <col min="9467" max="9475" width="8.88671875" style="336"/>
    <col min="9476" max="9476" width="10.33203125" style="336" customWidth="1"/>
    <col min="9477" max="9485" width="8.88671875" style="336"/>
    <col min="9486" max="9487" width="10.5546875" style="336" customWidth="1"/>
    <col min="9488" max="9495" width="8.88671875" style="336"/>
    <col min="9496" max="9496" width="10.77734375" style="336" customWidth="1"/>
    <col min="9497" max="9501" width="8.88671875" style="336"/>
    <col min="9502" max="9502" width="11.21875" style="336" customWidth="1"/>
    <col min="9503" max="9503" width="8.88671875" style="336"/>
    <col min="9504" max="9504" width="11.44140625" style="336" customWidth="1"/>
    <col min="9505" max="9505" width="11.33203125" style="336" customWidth="1"/>
    <col min="9506" max="9506" width="10.5546875" style="336" customWidth="1"/>
    <col min="9507" max="9507" width="12.109375" style="336" customWidth="1"/>
    <col min="9508" max="9508" width="12.44140625" style="336" customWidth="1"/>
    <col min="9509" max="9509" width="8.88671875" style="336"/>
    <col min="9510" max="9510" width="10.77734375" style="336" customWidth="1"/>
    <col min="9511" max="9511" width="11.88671875" style="336" customWidth="1"/>
    <col min="9512" max="9634" width="8.88671875" style="336"/>
    <col min="9635" max="9635" width="13.109375" style="336" customWidth="1"/>
    <col min="9636" max="9636" width="23.5546875" style="336" customWidth="1"/>
    <col min="9637" max="9637" width="11.21875" style="336" customWidth="1"/>
    <col min="9638" max="9657" width="0" style="336" hidden="1" customWidth="1"/>
    <col min="9658" max="9658" width="9.88671875" style="336" customWidth="1"/>
    <col min="9659" max="9661" width="8.88671875" style="336"/>
    <col min="9662" max="9662" width="11.77734375" style="336" customWidth="1"/>
    <col min="9663" max="9663" width="11.21875" style="336" customWidth="1"/>
    <col min="9664" max="9664" width="11.88671875" style="336" customWidth="1"/>
    <col min="9665" max="9665" width="8.88671875" style="336"/>
    <col min="9666" max="9666" width="10.21875" style="336" customWidth="1"/>
    <col min="9667" max="9667" width="13.88671875" style="336" customWidth="1"/>
    <col min="9668" max="9671" width="8.88671875" style="336"/>
    <col min="9672" max="9672" width="11.5546875" style="336" customWidth="1"/>
    <col min="9673" max="9681" width="8.88671875" style="336"/>
    <col min="9682" max="9682" width="10.5546875" style="336" customWidth="1"/>
    <col min="9683" max="9691" width="8.88671875" style="336"/>
    <col min="9692" max="9692" width="10" style="336" customWidth="1"/>
    <col min="9693" max="9701" width="8.88671875" style="336"/>
    <col min="9702" max="9702" width="11" style="336" customWidth="1"/>
    <col min="9703" max="9711" width="8.88671875" style="336"/>
    <col min="9712" max="9712" width="10.109375" style="336" customWidth="1"/>
    <col min="9713" max="9721" width="8.88671875" style="336"/>
    <col min="9722" max="9722" width="10.77734375" style="336" customWidth="1"/>
    <col min="9723" max="9731" width="8.88671875" style="336"/>
    <col min="9732" max="9732" width="10.33203125" style="336" customWidth="1"/>
    <col min="9733" max="9741" width="8.88671875" style="336"/>
    <col min="9742" max="9743" width="10.5546875" style="336" customWidth="1"/>
    <col min="9744" max="9751" width="8.88671875" style="336"/>
    <col min="9752" max="9752" width="10.77734375" style="336" customWidth="1"/>
    <col min="9753" max="9757" width="8.88671875" style="336"/>
    <col min="9758" max="9758" width="11.21875" style="336" customWidth="1"/>
    <col min="9759" max="9759" width="8.88671875" style="336"/>
    <col min="9760" max="9760" width="11.44140625" style="336" customWidth="1"/>
    <col min="9761" max="9761" width="11.33203125" style="336" customWidth="1"/>
    <col min="9762" max="9762" width="10.5546875" style="336" customWidth="1"/>
    <col min="9763" max="9763" width="12.109375" style="336" customWidth="1"/>
    <col min="9764" max="9764" width="12.44140625" style="336" customWidth="1"/>
    <col min="9765" max="9765" width="8.88671875" style="336"/>
    <col min="9766" max="9766" width="10.77734375" style="336" customWidth="1"/>
    <col min="9767" max="9767" width="11.88671875" style="336" customWidth="1"/>
    <col min="9768" max="9890" width="8.88671875" style="336"/>
    <col min="9891" max="9891" width="13.109375" style="336" customWidth="1"/>
    <col min="9892" max="9892" width="23.5546875" style="336" customWidth="1"/>
    <col min="9893" max="9893" width="11.21875" style="336" customWidth="1"/>
    <col min="9894" max="9913" width="0" style="336" hidden="1" customWidth="1"/>
    <col min="9914" max="9914" width="9.88671875" style="336" customWidth="1"/>
    <col min="9915" max="9917" width="8.88671875" style="336"/>
    <col min="9918" max="9918" width="11.77734375" style="336" customWidth="1"/>
    <col min="9919" max="9919" width="11.21875" style="336" customWidth="1"/>
    <col min="9920" max="9920" width="11.88671875" style="336" customWidth="1"/>
    <col min="9921" max="9921" width="8.88671875" style="336"/>
    <col min="9922" max="9922" width="10.21875" style="336" customWidth="1"/>
    <col min="9923" max="9923" width="13.88671875" style="336" customWidth="1"/>
    <col min="9924" max="9927" width="8.88671875" style="336"/>
    <col min="9928" max="9928" width="11.5546875" style="336" customWidth="1"/>
    <col min="9929" max="9937" width="8.88671875" style="336"/>
    <col min="9938" max="9938" width="10.5546875" style="336" customWidth="1"/>
    <col min="9939" max="9947" width="8.88671875" style="336"/>
    <col min="9948" max="9948" width="10" style="336" customWidth="1"/>
    <col min="9949" max="9957" width="8.88671875" style="336"/>
    <col min="9958" max="9958" width="11" style="336" customWidth="1"/>
    <col min="9959" max="9967" width="8.88671875" style="336"/>
    <col min="9968" max="9968" width="10.109375" style="336" customWidth="1"/>
    <col min="9969" max="9977" width="8.88671875" style="336"/>
    <col min="9978" max="9978" width="10.77734375" style="336" customWidth="1"/>
    <col min="9979" max="9987" width="8.88671875" style="336"/>
    <col min="9988" max="9988" width="10.33203125" style="336" customWidth="1"/>
    <col min="9989" max="9997" width="8.88671875" style="336"/>
    <col min="9998" max="9999" width="10.5546875" style="336" customWidth="1"/>
    <col min="10000" max="10007" width="8.88671875" style="336"/>
    <col min="10008" max="10008" width="10.77734375" style="336" customWidth="1"/>
    <col min="10009" max="10013" width="8.88671875" style="336"/>
    <col min="10014" max="10014" width="11.21875" style="336" customWidth="1"/>
    <col min="10015" max="10015" width="8.88671875" style="336"/>
    <col min="10016" max="10016" width="11.44140625" style="336" customWidth="1"/>
    <col min="10017" max="10017" width="11.33203125" style="336" customWidth="1"/>
    <col min="10018" max="10018" width="10.5546875" style="336" customWidth="1"/>
    <col min="10019" max="10019" width="12.109375" style="336" customWidth="1"/>
    <col min="10020" max="10020" width="12.44140625" style="336" customWidth="1"/>
    <col min="10021" max="10021" width="8.88671875" style="336"/>
    <col min="10022" max="10022" width="10.77734375" style="336" customWidth="1"/>
    <col min="10023" max="10023" width="11.88671875" style="336" customWidth="1"/>
    <col min="10024" max="10146" width="8.88671875" style="336"/>
    <col min="10147" max="10147" width="13.109375" style="336" customWidth="1"/>
    <col min="10148" max="10148" width="23.5546875" style="336" customWidth="1"/>
    <col min="10149" max="10149" width="11.21875" style="336" customWidth="1"/>
    <col min="10150" max="10169" width="0" style="336" hidden="1" customWidth="1"/>
    <col min="10170" max="10170" width="9.88671875" style="336" customWidth="1"/>
    <col min="10171" max="10173" width="8.88671875" style="336"/>
    <col min="10174" max="10174" width="11.77734375" style="336" customWidth="1"/>
    <col min="10175" max="10175" width="11.21875" style="336" customWidth="1"/>
    <col min="10176" max="10176" width="11.88671875" style="336" customWidth="1"/>
    <col min="10177" max="10177" width="8.88671875" style="336"/>
    <col min="10178" max="10178" width="10.21875" style="336" customWidth="1"/>
    <col min="10179" max="10179" width="13.88671875" style="336" customWidth="1"/>
    <col min="10180" max="10183" width="8.88671875" style="336"/>
    <col min="10184" max="10184" width="11.5546875" style="336" customWidth="1"/>
    <col min="10185" max="10193" width="8.88671875" style="336"/>
    <col min="10194" max="10194" width="10.5546875" style="336" customWidth="1"/>
    <col min="10195" max="10203" width="8.88671875" style="336"/>
    <col min="10204" max="10204" width="10" style="336" customWidth="1"/>
    <col min="10205" max="10213" width="8.88671875" style="336"/>
    <col min="10214" max="10214" width="11" style="336" customWidth="1"/>
    <col min="10215" max="10223" width="8.88671875" style="336"/>
    <col min="10224" max="10224" width="10.109375" style="336" customWidth="1"/>
    <col min="10225" max="10233" width="8.88671875" style="336"/>
    <col min="10234" max="10234" width="10.77734375" style="336" customWidth="1"/>
    <col min="10235" max="10243" width="8.88671875" style="336"/>
    <col min="10244" max="10244" width="10.33203125" style="336" customWidth="1"/>
    <col min="10245" max="10253" width="8.88671875" style="336"/>
    <col min="10254" max="10255" width="10.5546875" style="336" customWidth="1"/>
    <col min="10256" max="10263" width="8.88671875" style="336"/>
    <col min="10264" max="10264" width="10.77734375" style="336" customWidth="1"/>
    <col min="10265" max="10269" width="8.88671875" style="336"/>
    <col min="10270" max="10270" width="11.21875" style="336" customWidth="1"/>
    <col min="10271" max="10271" width="8.88671875" style="336"/>
    <col min="10272" max="10272" width="11.44140625" style="336" customWidth="1"/>
    <col min="10273" max="10273" width="11.33203125" style="336" customWidth="1"/>
    <col min="10274" max="10274" width="10.5546875" style="336" customWidth="1"/>
    <col min="10275" max="10275" width="12.109375" style="336" customWidth="1"/>
    <col min="10276" max="10276" width="12.44140625" style="336" customWidth="1"/>
    <col min="10277" max="10277" width="8.88671875" style="336"/>
    <col min="10278" max="10278" width="10.77734375" style="336" customWidth="1"/>
    <col min="10279" max="10279" width="11.88671875" style="336" customWidth="1"/>
    <col min="10280" max="10402" width="8.88671875" style="336"/>
    <col min="10403" max="10403" width="13.109375" style="336" customWidth="1"/>
    <col min="10404" max="10404" width="23.5546875" style="336" customWidth="1"/>
    <col min="10405" max="10405" width="11.21875" style="336" customWidth="1"/>
    <col min="10406" max="10425" width="0" style="336" hidden="1" customWidth="1"/>
    <col min="10426" max="10426" width="9.88671875" style="336" customWidth="1"/>
    <col min="10427" max="10429" width="8.88671875" style="336"/>
    <col min="10430" max="10430" width="11.77734375" style="336" customWidth="1"/>
    <col min="10431" max="10431" width="11.21875" style="336" customWidth="1"/>
    <col min="10432" max="10432" width="11.88671875" style="336" customWidth="1"/>
    <col min="10433" max="10433" width="8.88671875" style="336"/>
    <col min="10434" max="10434" width="10.21875" style="336" customWidth="1"/>
    <col min="10435" max="10435" width="13.88671875" style="336" customWidth="1"/>
    <col min="10436" max="10439" width="8.88671875" style="336"/>
    <col min="10440" max="10440" width="11.5546875" style="336" customWidth="1"/>
    <col min="10441" max="10449" width="8.88671875" style="336"/>
    <col min="10450" max="10450" width="10.5546875" style="336" customWidth="1"/>
    <col min="10451" max="10459" width="8.88671875" style="336"/>
    <col min="10460" max="10460" width="10" style="336" customWidth="1"/>
    <col min="10461" max="10469" width="8.88671875" style="336"/>
    <col min="10470" max="10470" width="11" style="336" customWidth="1"/>
    <col min="10471" max="10479" width="8.88671875" style="336"/>
    <col min="10480" max="10480" width="10.109375" style="336" customWidth="1"/>
    <col min="10481" max="10489" width="8.88671875" style="336"/>
    <col min="10490" max="10490" width="10.77734375" style="336" customWidth="1"/>
    <col min="10491" max="10499" width="8.88671875" style="336"/>
    <col min="10500" max="10500" width="10.33203125" style="336" customWidth="1"/>
    <col min="10501" max="10509" width="8.88671875" style="336"/>
    <col min="10510" max="10511" width="10.5546875" style="336" customWidth="1"/>
    <col min="10512" max="10519" width="8.88671875" style="336"/>
    <col min="10520" max="10520" width="10.77734375" style="336" customWidth="1"/>
    <col min="10521" max="10525" width="8.88671875" style="336"/>
    <col min="10526" max="10526" width="11.21875" style="336" customWidth="1"/>
    <col min="10527" max="10527" width="8.88671875" style="336"/>
    <col min="10528" max="10528" width="11.44140625" style="336" customWidth="1"/>
    <col min="10529" max="10529" width="11.33203125" style="336" customWidth="1"/>
    <col min="10530" max="10530" width="10.5546875" style="336" customWidth="1"/>
    <col min="10531" max="10531" width="12.109375" style="336" customWidth="1"/>
    <col min="10532" max="10532" width="12.44140625" style="336" customWidth="1"/>
    <col min="10533" max="10533" width="8.88671875" style="336"/>
    <col min="10534" max="10534" width="10.77734375" style="336" customWidth="1"/>
    <col min="10535" max="10535" width="11.88671875" style="336" customWidth="1"/>
    <col min="10536" max="10658" width="8.88671875" style="336"/>
    <col min="10659" max="10659" width="13.109375" style="336" customWidth="1"/>
    <col min="10660" max="10660" width="23.5546875" style="336" customWidth="1"/>
    <col min="10661" max="10661" width="11.21875" style="336" customWidth="1"/>
    <col min="10662" max="10681" width="0" style="336" hidden="1" customWidth="1"/>
    <col min="10682" max="10682" width="9.88671875" style="336" customWidth="1"/>
    <col min="10683" max="10685" width="8.88671875" style="336"/>
    <col min="10686" max="10686" width="11.77734375" style="336" customWidth="1"/>
    <col min="10687" max="10687" width="11.21875" style="336" customWidth="1"/>
    <col min="10688" max="10688" width="11.88671875" style="336" customWidth="1"/>
    <col min="10689" max="10689" width="8.88671875" style="336"/>
    <col min="10690" max="10690" width="10.21875" style="336" customWidth="1"/>
    <col min="10691" max="10691" width="13.88671875" style="336" customWidth="1"/>
    <col min="10692" max="10695" width="8.88671875" style="336"/>
    <col min="10696" max="10696" width="11.5546875" style="336" customWidth="1"/>
    <col min="10697" max="10705" width="8.88671875" style="336"/>
    <col min="10706" max="10706" width="10.5546875" style="336" customWidth="1"/>
    <col min="10707" max="10715" width="8.88671875" style="336"/>
    <col min="10716" max="10716" width="10" style="336" customWidth="1"/>
    <col min="10717" max="10725" width="8.88671875" style="336"/>
    <col min="10726" max="10726" width="11" style="336" customWidth="1"/>
    <col min="10727" max="10735" width="8.88671875" style="336"/>
    <col min="10736" max="10736" width="10.109375" style="336" customWidth="1"/>
    <col min="10737" max="10745" width="8.88671875" style="336"/>
    <col min="10746" max="10746" width="10.77734375" style="336" customWidth="1"/>
    <col min="10747" max="10755" width="8.88671875" style="336"/>
    <col min="10756" max="10756" width="10.33203125" style="336" customWidth="1"/>
    <col min="10757" max="10765" width="8.88671875" style="336"/>
    <col min="10766" max="10767" width="10.5546875" style="336" customWidth="1"/>
    <col min="10768" max="10775" width="8.88671875" style="336"/>
    <col min="10776" max="10776" width="10.77734375" style="336" customWidth="1"/>
    <col min="10777" max="10781" width="8.88671875" style="336"/>
    <col min="10782" max="10782" width="11.21875" style="336" customWidth="1"/>
    <col min="10783" max="10783" width="8.88671875" style="336"/>
    <col min="10784" max="10784" width="11.44140625" style="336" customWidth="1"/>
    <col min="10785" max="10785" width="11.33203125" style="336" customWidth="1"/>
    <col min="10786" max="10786" width="10.5546875" style="336" customWidth="1"/>
    <col min="10787" max="10787" width="12.109375" style="336" customWidth="1"/>
    <col min="10788" max="10788" width="12.44140625" style="336" customWidth="1"/>
    <col min="10789" max="10789" width="8.88671875" style="336"/>
    <col min="10790" max="10790" width="10.77734375" style="336" customWidth="1"/>
    <col min="10791" max="10791" width="11.88671875" style="336" customWidth="1"/>
    <col min="10792" max="10914" width="8.88671875" style="336"/>
    <col min="10915" max="10915" width="13.109375" style="336" customWidth="1"/>
    <col min="10916" max="10916" width="23.5546875" style="336" customWidth="1"/>
    <col min="10917" max="10917" width="11.21875" style="336" customWidth="1"/>
    <col min="10918" max="10937" width="0" style="336" hidden="1" customWidth="1"/>
    <col min="10938" max="10938" width="9.88671875" style="336" customWidth="1"/>
    <col min="10939" max="10941" width="8.88671875" style="336"/>
    <col min="10942" max="10942" width="11.77734375" style="336" customWidth="1"/>
    <col min="10943" max="10943" width="11.21875" style="336" customWidth="1"/>
    <col min="10944" max="10944" width="11.88671875" style="336" customWidth="1"/>
    <col min="10945" max="10945" width="8.88671875" style="336"/>
    <col min="10946" max="10946" width="10.21875" style="336" customWidth="1"/>
    <col min="10947" max="10947" width="13.88671875" style="336" customWidth="1"/>
    <col min="10948" max="10951" width="8.88671875" style="336"/>
    <col min="10952" max="10952" width="11.5546875" style="336" customWidth="1"/>
    <col min="10953" max="10961" width="8.88671875" style="336"/>
    <col min="10962" max="10962" width="10.5546875" style="336" customWidth="1"/>
    <col min="10963" max="10971" width="8.88671875" style="336"/>
    <col min="10972" max="10972" width="10" style="336" customWidth="1"/>
    <col min="10973" max="10981" width="8.88671875" style="336"/>
    <col min="10982" max="10982" width="11" style="336" customWidth="1"/>
    <col min="10983" max="10991" width="8.88671875" style="336"/>
    <col min="10992" max="10992" width="10.109375" style="336" customWidth="1"/>
    <col min="10993" max="11001" width="8.88671875" style="336"/>
    <col min="11002" max="11002" width="10.77734375" style="336" customWidth="1"/>
    <col min="11003" max="11011" width="8.88671875" style="336"/>
    <col min="11012" max="11012" width="10.33203125" style="336" customWidth="1"/>
    <col min="11013" max="11021" width="8.88671875" style="336"/>
    <col min="11022" max="11023" width="10.5546875" style="336" customWidth="1"/>
    <col min="11024" max="11031" width="8.88671875" style="336"/>
    <col min="11032" max="11032" width="10.77734375" style="336" customWidth="1"/>
    <col min="11033" max="11037" width="8.88671875" style="336"/>
    <col min="11038" max="11038" width="11.21875" style="336" customWidth="1"/>
    <col min="11039" max="11039" width="8.88671875" style="336"/>
    <col min="11040" max="11040" width="11.44140625" style="336" customWidth="1"/>
    <col min="11041" max="11041" width="11.33203125" style="336" customWidth="1"/>
    <col min="11042" max="11042" width="10.5546875" style="336" customWidth="1"/>
    <col min="11043" max="11043" width="12.109375" style="336" customWidth="1"/>
    <col min="11044" max="11044" width="12.44140625" style="336" customWidth="1"/>
    <col min="11045" max="11045" width="8.88671875" style="336"/>
    <col min="11046" max="11046" width="10.77734375" style="336" customWidth="1"/>
    <col min="11047" max="11047" width="11.88671875" style="336" customWidth="1"/>
    <col min="11048" max="11170" width="8.88671875" style="336"/>
    <col min="11171" max="11171" width="13.109375" style="336" customWidth="1"/>
    <col min="11172" max="11172" width="23.5546875" style="336" customWidth="1"/>
    <col min="11173" max="11173" width="11.21875" style="336" customWidth="1"/>
    <col min="11174" max="11193" width="0" style="336" hidden="1" customWidth="1"/>
    <col min="11194" max="11194" width="9.88671875" style="336" customWidth="1"/>
    <col min="11195" max="11197" width="8.88671875" style="336"/>
    <col min="11198" max="11198" width="11.77734375" style="336" customWidth="1"/>
    <col min="11199" max="11199" width="11.21875" style="336" customWidth="1"/>
    <col min="11200" max="11200" width="11.88671875" style="336" customWidth="1"/>
    <col min="11201" max="11201" width="8.88671875" style="336"/>
    <col min="11202" max="11202" width="10.21875" style="336" customWidth="1"/>
    <col min="11203" max="11203" width="13.88671875" style="336" customWidth="1"/>
    <col min="11204" max="11207" width="8.88671875" style="336"/>
    <col min="11208" max="11208" width="11.5546875" style="336" customWidth="1"/>
    <col min="11209" max="11217" width="8.88671875" style="336"/>
    <col min="11218" max="11218" width="10.5546875" style="336" customWidth="1"/>
    <col min="11219" max="11227" width="8.88671875" style="336"/>
    <col min="11228" max="11228" width="10" style="336" customWidth="1"/>
    <col min="11229" max="11237" width="8.88671875" style="336"/>
    <col min="11238" max="11238" width="11" style="336" customWidth="1"/>
    <col min="11239" max="11247" width="8.88671875" style="336"/>
    <col min="11248" max="11248" width="10.109375" style="336" customWidth="1"/>
    <col min="11249" max="11257" width="8.88671875" style="336"/>
    <col min="11258" max="11258" width="10.77734375" style="336" customWidth="1"/>
    <col min="11259" max="11267" width="8.88671875" style="336"/>
    <col min="11268" max="11268" width="10.33203125" style="336" customWidth="1"/>
    <col min="11269" max="11277" width="8.88671875" style="336"/>
    <col min="11278" max="11279" width="10.5546875" style="336" customWidth="1"/>
    <col min="11280" max="11287" width="8.88671875" style="336"/>
    <col min="11288" max="11288" width="10.77734375" style="336" customWidth="1"/>
    <col min="11289" max="11293" width="8.88671875" style="336"/>
    <col min="11294" max="11294" width="11.21875" style="336" customWidth="1"/>
    <col min="11295" max="11295" width="8.88671875" style="336"/>
    <col min="11296" max="11296" width="11.44140625" style="336" customWidth="1"/>
    <col min="11297" max="11297" width="11.33203125" style="336" customWidth="1"/>
    <col min="11298" max="11298" width="10.5546875" style="336" customWidth="1"/>
    <col min="11299" max="11299" width="12.109375" style="336" customWidth="1"/>
    <col min="11300" max="11300" width="12.44140625" style="336" customWidth="1"/>
    <col min="11301" max="11301" width="8.88671875" style="336"/>
    <col min="11302" max="11302" width="10.77734375" style="336" customWidth="1"/>
    <col min="11303" max="11303" width="11.88671875" style="336" customWidth="1"/>
    <col min="11304" max="11426" width="8.88671875" style="336"/>
    <col min="11427" max="11427" width="13.109375" style="336" customWidth="1"/>
    <col min="11428" max="11428" width="23.5546875" style="336" customWidth="1"/>
    <col min="11429" max="11429" width="11.21875" style="336" customWidth="1"/>
    <col min="11430" max="11449" width="0" style="336" hidden="1" customWidth="1"/>
    <col min="11450" max="11450" width="9.88671875" style="336" customWidth="1"/>
    <col min="11451" max="11453" width="8.88671875" style="336"/>
    <col min="11454" max="11454" width="11.77734375" style="336" customWidth="1"/>
    <col min="11455" max="11455" width="11.21875" style="336" customWidth="1"/>
    <col min="11456" max="11456" width="11.88671875" style="336" customWidth="1"/>
    <col min="11457" max="11457" width="8.88671875" style="336"/>
    <col min="11458" max="11458" width="10.21875" style="336" customWidth="1"/>
    <col min="11459" max="11459" width="13.88671875" style="336" customWidth="1"/>
    <col min="11460" max="11463" width="8.88671875" style="336"/>
    <col min="11464" max="11464" width="11.5546875" style="336" customWidth="1"/>
    <col min="11465" max="11473" width="8.88671875" style="336"/>
    <col min="11474" max="11474" width="10.5546875" style="336" customWidth="1"/>
    <col min="11475" max="11483" width="8.88671875" style="336"/>
    <col min="11484" max="11484" width="10" style="336" customWidth="1"/>
    <col min="11485" max="11493" width="8.88671875" style="336"/>
    <col min="11494" max="11494" width="11" style="336" customWidth="1"/>
    <col min="11495" max="11503" width="8.88671875" style="336"/>
    <col min="11504" max="11504" width="10.109375" style="336" customWidth="1"/>
    <col min="11505" max="11513" width="8.88671875" style="336"/>
    <col min="11514" max="11514" width="10.77734375" style="336" customWidth="1"/>
    <col min="11515" max="11523" width="8.88671875" style="336"/>
    <col min="11524" max="11524" width="10.33203125" style="336" customWidth="1"/>
    <col min="11525" max="11533" width="8.88671875" style="336"/>
    <col min="11534" max="11535" width="10.5546875" style="336" customWidth="1"/>
    <col min="11536" max="11543" width="8.88671875" style="336"/>
    <col min="11544" max="11544" width="10.77734375" style="336" customWidth="1"/>
    <col min="11545" max="11549" width="8.88671875" style="336"/>
    <col min="11550" max="11550" width="11.21875" style="336" customWidth="1"/>
    <col min="11551" max="11551" width="8.88671875" style="336"/>
    <col min="11552" max="11552" width="11.44140625" style="336" customWidth="1"/>
    <col min="11553" max="11553" width="11.33203125" style="336" customWidth="1"/>
    <col min="11554" max="11554" width="10.5546875" style="336" customWidth="1"/>
    <col min="11555" max="11555" width="12.109375" style="336" customWidth="1"/>
    <col min="11556" max="11556" width="12.44140625" style="336" customWidth="1"/>
    <col min="11557" max="11557" width="8.88671875" style="336"/>
    <col min="11558" max="11558" width="10.77734375" style="336" customWidth="1"/>
    <col min="11559" max="11559" width="11.88671875" style="336" customWidth="1"/>
    <col min="11560" max="11682" width="8.88671875" style="336"/>
    <col min="11683" max="11683" width="13.109375" style="336" customWidth="1"/>
    <col min="11684" max="11684" width="23.5546875" style="336" customWidth="1"/>
    <col min="11685" max="11685" width="11.21875" style="336" customWidth="1"/>
    <col min="11686" max="11705" width="0" style="336" hidden="1" customWidth="1"/>
    <col min="11706" max="11706" width="9.88671875" style="336" customWidth="1"/>
    <col min="11707" max="11709" width="8.88671875" style="336"/>
    <col min="11710" max="11710" width="11.77734375" style="336" customWidth="1"/>
    <col min="11711" max="11711" width="11.21875" style="336" customWidth="1"/>
    <col min="11712" max="11712" width="11.88671875" style="336" customWidth="1"/>
    <col min="11713" max="11713" width="8.88671875" style="336"/>
    <col min="11714" max="11714" width="10.21875" style="336" customWidth="1"/>
    <col min="11715" max="11715" width="13.88671875" style="336" customWidth="1"/>
    <col min="11716" max="11719" width="8.88671875" style="336"/>
    <col min="11720" max="11720" width="11.5546875" style="336" customWidth="1"/>
    <col min="11721" max="11729" width="8.88671875" style="336"/>
    <col min="11730" max="11730" width="10.5546875" style="336" customWidth="1"/>
    <col min="11731" max="11739" width="8.88671875" style="336"/>
    <col min="11740" max="11740" width="10" style="336" customWidth="1"/>
    <col min="11741" max="11749" width="8.88671875" style="336"/>
    <col min="11750" max="11750" width="11" style="336" customWidth="1"/>
    <col min="11751" max="11759" width="8.88671875" style="336"/>
    <col min="11760" max="11760" width="10.109375" style="336" customWidth="1"/>
    <col min="11761" max="11769" width="8.88671875" style="336"/>
    <col min="11770" max="11770" width="10.77734375" style="336" customWidth="1"/>
    <col min="11771" max="11779" width="8.88671875" style="336"/>
    <col min="11780" max="11780" width="10.33203125" style="336" customWidth="1"/>
    <col min="11781" max="11789" width="8.88671875" style="336"/>
    <col min="11790" max="11791" width="10.5546875" style="336" customWidth="1"/>
    <col min="11792" max="11799" width="8.88671875" style="336"/>
    <col min="11800" max="11800" width="10.77734375" style="336" customWidth="1"/>
    <col min="11801" max="11805" width="8.88671875" style="336"/>
    <col min="11806" max="11806" width="11.21875" style="336" customWidth="1"/>
    <col min="11807" max="11807" width="8.88671875" style="336"/>
    <col min="11808" max="11808" width="11.44140625" style="336" customWidth="1"/>
    <col min="11809" max="11809" width="11.33203125" style="336" customWidth="1"/>
    <col min="11810" max="11810" width="10.5546875" style="336" customWidth="1"/>
    <col min="11811" max="11811" width="12.109375" style="336" customWidth="1"/>
    <col min="11812" max="11812" width="12.44140625" style="336" customWidth="1"/>
    <col min="11813" max="11813" width="8.88671875" style="336"/>
    <col min="11814" max="11814" width="10.77734375" style="336" customWidth="1"/>
    <col min="11815" max="11815" width="11.88671875" style="336" customWidth="1"/>
    <col min="11816" max="11938" width="8.88671875" style="336"/>
    <col min="11939" max="11939" width="13.109375" style="336" customWidth="1"/>
    <col min="11940" max="11940" width="23.5546875" style="336" customWidth="1"/>
    <col min="11941" max="11941" width="11.21875" style="336" customWidth="1"/>
    <col min="11942" max="11961" width="0" style="336" hidden="1" customWidth="1"/>
    <col min="11962" max="11962" width="9.88671875" style="336" customWidth="1"/>
    <col min="11963" max="11965" width="8.88671875" style="336"/>
    <col min="11966" max="11966" width="11.77734375" style="336" customWidth="1"/>
    <col min="11967" max="11967" width="11.21875" style="336" customWidth="1"/>
    <col min="11968" max="11968" width="11.88671875" style="336" customWidth="1"/>
    <col min="11969" max="11969" width="8.88671875" style="336"/>
    <col min="11970" max="11970" width="10.21875" style="336" customWidth="1"/>
    <col min="11971" max="11971" width="13.88671875" style="336" customWidth="1"/>
    <col min="11972" max="11975" width="8.88671875" style="336"/>
    <col min="11976" max="11976" width="11.5546875" style="336" customWidth="1"/>
    <col min="11977" max="11985" width="8.88671875" style="336"/>
    <col min="11986" max="11986" width="10.5546875" style="336" customWidth="1"/>
    <col min="11987" max="11995" width="8.88671875" style="336"/>
    <col min="11996" max="11996" width="10" style="336" customWidth="1"/>
    <col min="11997" max="12005" width="8.88671875" style="336"/>
    <col min="12006" max="12006" width="11" style="336" customWidth="1"/>
    <col min="12007" max="12015" width="8.88671875" style="336"/>
    <col min="12016" max="12016" width="10.109375" style="336" customWidth="1"/>
    <col min="12017" max="12025" width="8.88671875" style="336"/>
    <col min="12026" max="12026" width="10.77734375" style="336" customWidth="1"/>
    <col min="12027" max="12035" width="8.88671875" style="336"/>
    <col min="12036" max="12036" width="10.33203125" style="336" customWidth="1"/>
    <col min="12037" max="12045" width="8.88671875" style="336"/>
    <col min="12046" max="12047" width="10.5546875" style="336" customWidth="1"/>
    <col min="12048" max="12055" width="8.88671875" style="336"/>
    <col min="12056" max="12056" width="10.77734375" style="336" customWidth="1"/>
    <col min="12057" max="12061" width="8.88671875" style="336"/>
    <col min="12062" max="12062" width="11.21875" style="336" customWidth="1"/>
    <col min="12063" max="12063" width="8.88671875" style="336"/>
    <col min="12064" max="12064" width="11.44140625" style="336" customWidth="1"/>
    <col min="12065" max="12065" width="11.33203125" style="336" customWidth="1"/>
    <col min="12066" max="12066" width="10.5546875" style="336" customWidth="1"/>
    <col min="12067" max="12067" width="12.109375" style="336" customWidth="1"/>
    <col min="12068" max="12068" width="12.44140625" style="336" customWidth="1"/>
    <col min="12069" max="12069" width="8.88671875" style="336"/>
    <col min="12070" max="12070" width="10.77734375" style="336" customWidth="1"/>
    <col min="12071" max="12071" width="11.88671875" style="336" customWidth="1"/>
    <col min="12072" max="12194" width="8.88671875" style="336"/>
    <col min="12195" max="12195" width="13.109375" style="336" customWidth="1"/>
    <col min="12196" max="12196" width="23.5546875" style="336" customWidth="1"/>
    <col min="12197" max="12197" width="11.21875" style="336" customWidth="1"/>
    <col min="12198" max="12217" width="0" style="336" hidden="1" customWidth="1"/>
    <col min="12218" max="12218" width="9.88671875" style="336" customWidth="1"/>
    <col min="12219" max="12221" width="8.88671875" style="336"/>
    <col min="12222" max="12222" width="11.77734375" style="336" customWidth="1"/>
    <col min="12223" max="12223" width="11.21875" style="336" customWidth="1"/>
    <col min="12224" max="12224" width="11.88671875" style="336" customWidth="1"/>
    <col min="12225" max="12225" width="8.88671875" style="336"/>
    <col min="12226" max="12226" width="10.21875" style="336" customWidth="1"/>
    <col min="12227" max="12227" width="13.88671875" style="336" customWidth="1"/>
    <col min="12228" max="12231" width="8.88671875" style="336"/>
    <col min="12232" max="12232" width="11.5546875" style="336" customWidth="1"/>
    <col min="12233" max="12241" width="8.88671875" style="336"/>
    <col min="12242" max="12242" width="10.5546875" style="336" customWidth="1"/>
    <col min="12243" max="12251" width="8.88671875" style="336"/>
    <col min="12252" max="12252" width="10" style="336" customWidth="1"/>
    <col min="12253" max="12261" width="8.88671875" style="336"/>
    <col min="12262" max="12262" width="11" style="336" customWidth="1"/>
    <col min="12263" max="12271" width="8.88671875" style="336"/>
    <col min="12272" max="12272" width="10.109375" style="336" customWidth="1"/>
    <col min="12273" max="12281" width="8.88671875" style="336"/>
    <col min="12282" max="12282" width="10.77734375" style="336" customWidth="1"/>
    <col min="12283" max="12291" width="8.88671875" style="336"/>
    <col min="12292" max="12292" width="10.33203125" style="336" customWidth="1"/>
    <col min="12293" max="12301" width="8.88671875" style="336"/>
    <col min="12302" max="12303" width="10.5546875" style="336" customWidth="1"/>
    <col min="12304" max="12311" width="8.88671875" style="336"/>
    <col min="12312" max="12312" width="10.77734375" style="336" customWidth="1"/>
    <col min="12313" max="12317" width="8.88671875" style="336"/>
    <col min="12318" max="12318" width="11.21875" style="336" customWidth="1"/>
    <col min="12319" max="12319" width="8.88671875" style="336"/>
    <col min="12320" max="12320" width="11.44140625" style="336" customWidth="1"/>
    <col min="12321" max="12321" width="11.33203125" style="336" customWidth="1"/>
    <col min="12322" max="12322" width="10.5546875" style="336" customWidth="1"/>
    <col min="12323" max="12323" width="12.109375" style="336" customWidth="1"/>
    <col min="12324" max="12324" width="12.44140625" style="336" customWidth="1"/>
    <col min="12325" max="12325" width="8.88671875" style="336"/>
    <col min="12326" max="12326" width="10.77734375" style="336" customWidth="1"/>
    <col min="12327" max="12327" width="11.88671875" style="336" customWidth="1"/>
    <col min="12328" max="12450" width="8.88671875" style="336"/>
    <col min="12451" max="12451" width="13.109375" style="336" customWidth="1"/>
    <col min="12452" max="12452" width="23.5546875" style="336" customWidth="1"/>
    <col min="12453" max="12453" width="11.21875" style="336" customWidth="1"/>
    <col min="12454" max="12473" width="0" style="336" hidden="1" customWidth="1"/>
    <col min="12474" max="12474" width="9.88671875" style="336" customWidth="1"/>
    <col min="12475" max="12477" width="8.88671875" style="336"/>
    <col min="12478" max="12478" width="11.77734375" style="336" customWidth="1"/>
    <col min="12479" max="12479" width="11.21875" style="336" customWidth="1"/>
    <col min="12480" max="12480" width="11.88671875" style="336" customWidth="1"/>
    <col min="12481" max="12481" width="8.88671875" style="336"/>
    <col min="12482" max="12482" width="10.21875" style="336" customWidth="1"/>
    <col min="12483" max="12483" width="13.88671875" style="336" customWidth="1"/>
    <col min="12484" max="12487" width="8.88671875" style="336"/>
    <col min="12488" max="12488" width="11.5546875" style="336" customWidth="1"/>
    <col min="12489" max="12497" width="8.88671875" style="336"/>
    <col min="12498" max="12498" width="10.5546875" style="336" customWidth="1"/>
    <col min="12499" max="12507" width="8.88671875" style="336"/>
    <col min="12508" max="12508" width="10" style="336" customWidth="1"/>
    <col min="12509" max="12517" width="8.88671875" style="336"/>
    <col min="12518" max="12518" width="11" style="336" customWidth="1"/>
    <col min="12519" max="12527" width="8.88671875" style="336"/>
    <col min="12528" max="12528" width="10.109375" style="336" customWidth="1"/>
    <col min="12529" max="12537" width="8.88671875" style="336"/>
    <col min="12538" max="12538" width="10.77734375" style="336" customWidth="1"/>
    <col min="12539" max="12547" width="8.88671875" style="336"/>
    <col min="12548" max="12548" width="10.33203125" style="336" customWidth="1"/>
    <col min="12549" max="12557" width="8.88671875" style="336"/>
    <col min="12558" max="12559" width="10.5546875" style="336" customWidth="1"/>
    <col min="12560" max="12567" width="8.88671875" style="336"/>
    <col min="12568" max="12568" width="10.77734375" style="336" customWidth="1"/>
    <col min="12569" max="12573" width="8.88671875" style="336"/>
    <col min="12574" max="12574" width="11.21875" style="336" customWidth="1"/>
    <col min="12575" max="12575" width="8.88671875" style="336"/>
    <col min="12576" max="12576" width="11.44140625" style="336" customWidth="1"/>
    <col min="12577" max="12577" width="11.33203125" style="336" customWidth="1"/>
    <col min="12578" max="12578" width="10.5546875" style="336" customWidth="1"/>
    <col min="12579" max="12579" width="12.109375" style="336" customWidth="1"/>
    <col min="12580" max="12580" width="12.44140625" style="336" customWidth="1"/>
    <col min="12581" max="12581" width="8.88671875" style="336"/>
    <col min="12582" max="12582" width="10.77734375" style="336" customWidth="1"/>
    <col min="12583" max="12583" width="11.88671875" style="336" customWidth="1"/>
    <col min="12584" max="12706" width="8.88671875" style="336"/>
    <col min="12707" max="12707" width="13.109375" style="336" customWidth="1"/>
    <col min="12708" max="12708" width="23.5546875" style="336" customWidth="1"/>
    <col min="12709" max="12709" width="11.21875" style="336" customWidth="1"/>
    <col min="12710" max="12729" width="0" style="336" hidden="1" customWidth="1"/>
    <col min="12730" max="12730" width="9.88671875" style="336" customWidth="1"/>
    <col min="12731" max="12733" width="8.88671875" style="336"/>
    <col min="12734" max="12734" width="11.77734375" style="336" customWidth="1"/>
    <col min="12735" max="12735" width="11.21875" style="336" customWidth="1"/>
    <col min="12736" max="12736" width="11.88671875" style="336" customWidth="1"/>
    <col min="12737" max="12737" width="8.88671875" style="336"/>
    <col min="12738" max="12738" width="10.21875" style="336" customWidth="1"/>
    <col min="12739" max="12739" width="13.88671875" style="336" customWidth="1"/>
    <col min="12740" max="12743" width="8.88671875" style="336"/>
    <col min="12744" max="12744" width="11.5546875" style="336" customWidth="1"/>
    <col min="12745" max="12753" width="8.88671875" style="336"/>
    <col min="12754" max="12754" width="10.5546875" style="336" customWidth="1"/>
    <col min="12755" max="12763" width="8.88671875" style="336"/>
    <col min="12764" max="12764" width="10" style="336" customWidth="1"/>
    <col min="12765" max="12773" width="8.88671875" style="336"/>
    <col min="12774" max="12774" width="11" style="336" customWidth="1"/>
    <col min="12775" max="12783" width="8.88671875" style="336"/>
    <col min="12784" max="12784" width="10.109375" style="336" customWidth="1"/>
    <col min="12785" max="12793" width="8.88671875" style="336"/>
    <col min="12794" max="12794" width="10.77734375" style="336" customWidth="1"/>
    <col min="12795" max="12803" width="8.88671875" style="336"/>
    <col min="12804" max="12804" width="10.33203125" style="336" customWidth="1"/>
    <col min="12805" max="12813" width="8.88671875" style="336"/>
    <col min="12814" max="12815" width="10.5546875" style="336" customWidth="1"/>
    <col min="12816" max="12823" width="8.88671875" style="336"/>
    <col min="12824" max="12824" width="10.77734375" style="336" customWidth="1"/>
    <col min="12825" max="12829" width="8.88671875" style="336"/>
    <col min="12830" max="12830" width="11.21875" style="336" customWidth="1"/>
    <col min="12831" max="12831" width="8.88671875" style="336"/>
    <col min="12832" max="12832" width="11.44140625" style="336" customWidth="1"/>
    <col min="12833" max="12833" width="11.33203125" style="336" customWidth="1"/>
    <col min="12834" max="12834" width="10.5546875" style="336" customWidth="1"/>
    <col min="12835" max="12835" width="12.109375" style="336" customWidth="1"/>
    <col min="12836" max="12836" width="12.44140625" style="336" customWidth="1"/>
    <col min="12837" max="12837" width="8.88671875" style="336"/>
    <col min="12838" max="12838" width="10.77734375" style="336" customWidth="1"/>
    <col min="12839" max="12839" width="11.88671875" style="336" customWidth="1"/>
    <col min="12840" max="12962" width="8.88671875" style="336"/>
    <col min="12963" max="12963" width="13.109375" style="336" customWidth="1"/>
    <col min="12964" max="12964" width="23.5546875" style="336" customWidth="1"/>
    <col min="12965" max="12965" width="11.21875" style="336" customWidth="1"/>
    <col min="12966" max="12985" width="0" style="336" hidden="1" customWidth="1"/>
    <col min="12986" max="12986" width="9.88671875" style="336" customWidth="1"/>
    <col min="12987" max="12989" width="8.88671875" style="336"/>
    <col min="12990" max="12990" width="11.77734375" style="336" customWidth="1"/>
    <col min="12991" max="12991" width="11.21875" style="336" customWidth="1"/>
    <col min="12992" max="12992" width="11.88671875" style="336" customWidth="1"/>
    <col min="12993" max="12993" width="8.88671875" style="336"/>
    <col min="12994" max="12994" width="10.21875" style="336" customWidth="1"/>
    <col min="12995" max="12995" width="13.88671875" style="336" customWidth="1"/>
    <col min="12996" max="12999" width="8.88671875" style="336"/>
    <col min="13000" max="13000" width="11.5546875" style="336" customWidth="1"/>
    <col min="13001" max="13009" width="8.88671875" style="336"/>
    <col min="13010" max="13010" width="10.5546875" style="336" customWidth="1"/>
    <col min="13011" max="13019" width="8.88671875" style="336"/>
    <col min="13020" max="13020" width="10" style="336" customWidth="1"/>
    <col min="13021" max="13029" width="8.88671875" style="336"/>
    <col min="13030" max="13030" width="11" style="336" customWidth="1"/>
    <col min="13031" max="13039" width="8.88671875" style="336"/>
    <col min="13040" max="13040" width="10.109375" style="336" customWidth="1"/>
    <col min="13041" max="13049" width="8.88671875" style="336"/>
    <col min="13050" max="13050" width="10.77734375" style="336" customWidth="1"/>
    <col min="13051" max="13059" width="8.88671875" style="336"/>
    <col min="13060" max="13060" width="10.33203125" style="336" customWidth="1"/>
    <col min="13061" max="13069" width="8.88671875" style="336"/>
    <col min="13070" max="13071" width="10.5546875" style="336" customWidth="1"/>
    <col min="13072" max="13079" width="8.88671875" style="336"/>
    <col min="13080" max="13080" width="10.77734375" style="336" customWidth="1"/>
    <col min="13081" max="13085" width="8.88671875" style="336"/>
    <col min="13086" max="13086" width="11.21875" style="336" customWidth="1"/>
    <col min="13087" max="13087" width="8.88671875" style="336"/>
    <col min="13088" max="13088" width="11.44140625" style="336" customWidth="1"/>
    <col min="13089" max="13089" width="11.33203125" style="336" customWidth="1"/>
    <col min="13090" max="13090" width="10.5546875" style="336" customWidth="1"/>
    <col min="13091" max="13091" width="12.109375" style="336" customWidth="1"/>
    <col min="13092" max="13092" width="12.44140625" style="336" customWidth="1"/>
    <col min="13093" max="13093" width="8.88671875" style="336"/>
    <col min="13094" max="13094" width="10.77734375" style="336" customWidth="1"/>
    <col min="13095" max="13095" width="11.88671875" style="336" customWidth="1"/>
    <col min="13096" max="13218" width="8.88671875" style="336"/>
    <col min="13219" max="13219" width="13.109375" style="336" customWidth="1"/>
    <col min="13220" max="13220" width="23.5546875" style="336" customWidth="1"/>
    <col min="13221" max="13221" width="11.21875" style="336" customWidth="1"/>
    <col min="13222" max="13241" width="0" style="336" hidden="1" customWidth="1"/>
    <col min="13242" max="13242" width="9.88671875" style="336" customWidth="1"/>
    <col min="13243" max="13245" width="8.88671875" style="336"/>
    <col min="13246" max="13246" width="11.77734375" style="336" customWidth="1"/>
    <col min="13247" max="13247" width="11.21875" style="336" customWidth="1"/>
    <col min="13248" max="13248" width="11.88671875" style="336" customWidth="1"/>
    <col min="13249" max="13249" width="8.88671875" style="336"/>
    <col min="13250" max="13250" width="10.21875" style="336" customWidth="1"/>
    <col min="13251" max="13251" width="13.88671875" style="336" customWidth="1"/>
    <col min="13252" max="13255" width="8.88671875" style="336"/>
    <col min="13256" max="13256" width="11.5546875" style="336" customWidth="1"/>
    <col min="13257" max="13265" width="8.88671875" style="336"/>
    <col min="13266" max="13266" width="10.5546875" style="336" customWidth="1"/>
    <col min="13267" max="13275" width="8.88671875" style="336"/>
    <col min="13276" max="13276" width="10" style="336" customWidth="1"/>
    <col min="13277" max="13285" width="8.88671875" style="336"/>
    <col min="13286" max="13286" width="11" style="336" customWidth="1"/>
    <col min="13287" max="13295" width="8.88671875" style="336"/>
    <col min="13296" max="13296" width="10.109375" style="336" customWidth="1"/>
    <col min="13297" max="13305" width="8.88671875" style="336"/>
    <col min="13306" max="13306" width="10.77734375" style="336" customWidth="1"/>
    <col min="13307" max="13315" width="8.88671875" style="336"/>
    <col min="13316" max="13316" width="10.33203125" style="336" customWidth="1"/>
    <col min="13317" max="13325" width="8.88671875" style="336"/>
    <col min="13326" max="13327" width="10.5546875" style="336" customWidth="1"/>
    <col min="13328" max="13335" width="8.88671875" style="336"/>
    <col min="13336" max="13336" width="10.77734375" style="336" customWidth="1"/>
    <col min="13337" max="13341" width="8.88671875" style="336"/>
    <col min="13342" max="13342" width="11.21875" style="336" customWidth="1"/>
    <col min="13343" max="13343" width="8.88671875" style="336"/>
    <col min="13344" max="13344" width="11.44140625" style="336" customWidth="1"/>
    <col min="13345" max="13345" width="11.33203125" style="336" customWidth="1"/>
    <col min="13346" max="13346" width="10.5546875" style="336" customWidth="1"/>
    <col min="13347" max="13347" width="12.109375" style="336" customWidth="1"/>
    <col min="13348" max="13348" width="12.44140625" style="336" customWidth="1"/>
    <col min="13349" max="13349" width="8.88671875" style="336"/>
    <col min="13350" max="13350" width="10.77734375" style="336" customWidth="1"/>
    <col min="13351" max="13351" width="11.88671875" style="336" customWidth="1"/>
    <col min="13352" max="13474" width="8.88671875" style="336"/>
    <col min="13475" max="13475" width="13.109375" style="336" customWidth="1"/>
    <col min="13476" max="13476" width="23.5546875" style="336" customWidth="1"/>
    <col min="13477" max="13477" width="11.21875" style="336" customWidth="1"/>
    <col min="13478" max="13497" width="0" style="336" hidden="1" customWidth="1"/>
    <col min="13498" max="13498" width="9.88671875" style="336" customWidth="1"/>
    <col min="13499" max="13501" width="8.88671875" style="336"/>
    <col min="13502" max="13502" width="11.77734375" style="336" customWidth="1"/>
    <col min="13503" max="13503" width="11.21875" style="336" customWidth="1"/>
    <col min="13504" max="13504" width="11.88671875" style="336" customWidth="1"/>
    <col min="13505" max="13505" width="8.88671875" style="336"/>
    <col min="13506" max="13506" width="10.21875" style="336" customWidth="1"/>
    <col min="13507" max="13507" width="13.88671875" style="336" customWidth="1"/>
    <col min="13508" max="13511" width="8.88671875" style="336"/>
    <col min="13512" max="13512" width="11.5546875" style="336" customWidth="1"/>
    <col min="13513" max="13521" width="8.88671875" style="336"/>
    <col min="13522" max="13522" width="10.5546875" style="336" customWidth="1"/>
    <col min="13523" max="13531" width="8.88671875" style="336"/>
    <col min="13532" max="13532" width="10" style="336" customWidth="1"/>
    <col min="13533" max="13541" width="8.88671875" style="336"/>
    <col min="13542" max="13542" width="11" style="336" customWidth="1"/>
    <col min="13543" max="13551" width="8.88671875" style="336"/>
    <col min="13552" max="13552" width="10.109375" style="336" customWidth="1"/>
    <col min="13553" max="13561" width="8.88671875" style="336"/>
    <col min="13562" max="13562" width="10.77734375" style="336" customWidth="1"/>
    <col min="13563" max="13571" width="8.88671875" style="336"/>
    <col min="13572" max="13572" width="10.33203125" style="336" customWidth="1"/>
    <col min="13573" max="13581" width="8.88671875" style="336"/>
    <col min="13582" max="13583" width="10.5546875" style="336" customWidth="1"/>
    <col min="13584" max="13591" width="8.88671875" style="336"/>
    <col min="13592" max="13592" width="10.77734375" style="336" customWidth="1"/>
    <col min="13593" max="13597" width="8.88671875" style="336"/>
    <col min="13598" max="13598" width="11.21875" style="336" customWidth="1"/>
    <col min="13599" max="13599" width="8.88671875" style="336"/>
    <col min="13600" max="13600" width="11.44140625" style="336" customWidth="1"/>
    <col min="13601" max="13601" width="11.33203125" style="336" customWidth="1"/>
    <col min="13602" max="13602" width="10.5546875" style="336" customWidth="1"/>
    <col min="13603" max="13603" width="12.109375" style="336" customWidth="1"/>
    <col min="13604" max="13604" width="12.44140625" style="336" customWidth="1"/>
    <col min="13605" max="13605" width="8.88671875" style="336"/>
    <col min="13606" max="13606" width="10.77734375" style="336" customWidth="1"/>
    <col min="13607" max="13607" width="11.88671875" style="336" customWidth="1"/>
    <col min="13608" max="13730" width="8.88671875" style="336"/>
    <col min="13731" max="13731" width="13.109375" style="336" customWidth="1"/>
    <col min="13732" max="13732" width="23.5546875" style="336" customWidth="1"/>
    <col min="13733" max="13733" width="11.21875" style="336" customWidth="1"/>
    <col min="13734" max="13753" width="0" style="336" hidden="1" customWidth="1"/>
    <col min="13754" max="13754" width="9.88671875" style="336" customWidth="1"/>
    <col min="13755" max="13757" width="8.88671875" style="336"/>
    <col min="13758" max="13758" width="11.77734375" style="336" customWidth="1"/>
    <col min="13759" max="13759" width="11.21875" style="336" customWidth="1"/>
    <col min="13760" max="13760" width="11.88671875" style="336" customWidth="1"/>
    <col min="13761" max="13761" width="8.88671875" style="336"/>
    <col min="13762" max="13762" width="10.21875" style="336" customWidth="1"/>
    <col min="13763" max="13763" width="13.88671875" style="336" customWidth="1"/>
    <col min="13764" max="13767" width="8.88671875" style="336"/>
    <col min="13768" max="13768" width="11.5546875" style="336" customWidth="1"/>
    <col min="13769" max="13777" width="8.88671875" style="336"/>
    <col min="13778" max="13778" width="10.5546875" style="336" customWidth="1"/>
    <col min="13779" max="13787" width="8.88671875" style="336"/>
    <col min="13788" max="13788" width="10" style="336" customWidth="1"/>
    <col min="13789" max="13797" width="8.88671875" style="336"/>
    <col min="13798" max="13798" width="11" style="336" customWidth="1"/>
    <col min="13799" max="13807" width="8.88671875" style="336"/>
    <col min="13808" max="13808" width="10.109375" style="336" customWidth="1"/>
    <col min="13809" max="13817" width="8.88671875" style="336"/>
    <col min="13818" max="13818" width="10.77734375" style="336" customWidth="1"/>
    <col min="13819" max="13827" width="8.88671875" style="336"/>
    <col min="13828" max="13828" width="10.33203125" style="336" customWidth="1"/>
    <col min="13829" max="13837" width="8.88671875" style="336"/>
    <col min="13838" max="13839" width="10.5546875" style="336" customWidth="1"/>
    <col min="13840" max="13847" width="8.88671875" style="336"/>
    <col min="13848" max="13848" width="10.77734375" style="336" customWidth="1"/>
    <col min="13849" max="13853" width="8.88671875" style="336"/>
    <col min="13854" max="13854" width="11.21875" style="336" customWidth="1"/>
    <col min="13855" max="13855" width="8.88671875" style="336"/>
    <col min="13856" max="13856" width="11.44140625" style="336" customWidth="1"/>
    <col min="13857" max="13857" width="11.33203125" style="336" customWidth="1"/>
    <col min="13858" max="13858" width="10.5546875" style="336" customWidth="1"/>
    <col min="13859" max="13859" width="12.109375" style="336" customWidth="1"/>
    <col min="13860" max="13860" width="12.44140625" style="336" customWidth="1"/>
    <col min="13861" max="13861" width="8.88671875" style="336"/>
    <col min="13862" max="13862" width="10.77734375" style="336" customWidth="1"/>
    <col min="13863" max="13863" width="11.88671875" style="336" customWidth="1"/>
    <col min="13864" max="13986" width="8.88671875" style="336"/>
    <col min="13987" max="13987" width="13.109375" style="336" customWidth="1"/>
    <col min="13988" max="13988" width="23.5546875" style="336" customWidth="1"/>
    <col min="13989" max="13989" width="11.21875" style="336" customWidth="1"/>
    <col min="13990" max="14009" width="0" style="336" hidden="1" customWidth="1"/>
    <col min="14010" max="14010" width="9.88671875" style="336" customWidth="1"/>
    <col min="14011" max="14013" width="8.88671875" style="336"/>
    <col min="14014" max="14014" width="11.77734375" style="336" customWidth="1"/>
    <col min="14015" max="14015" width="11.21875" style="336" customWidth="1"/>
    <col min="14016" max="14016" width="11.88671875" style="336" customWidth="1"/>
    <col min="14017" max="14017" width="8.88671875" style="336"/>
    <col min="14018" max="14018" width="10.21875" style="336" customWidth="1"/>
    <col min="14019" max="14019" width="13.88671875" style="336" customWidth="1"/>
    <col min="14020" max="14023" width="8.88671875" style="336"/>
    <col min="14024" max="14024" width="11.5546875" style="336" customWidth="1"/>
    <col min="14025" max="14033" width="8.88671875" style="336"/>
    <col min="14034" max="14034" width="10.5546875" style="336" customWidth="1"/>
    <col min="14035" max="14043" width="8.88671875" style="336"/>
    <col min="14044" max="14044" width="10" style="336" customWidth="1"/>
    <col min="14045" max="14053" width="8.88671875" style="336"/>
    <col min="14054" max="14054" width="11" style="336" customWidth="1"/>
    <col min="14055" max="14063" width="8.88671875" style="336"/>
    <col min="14064" max="14064" width="10.109375" style="336" customWidth="1"/>
    <col min="14065" max="14073" width="8.88671875" style="336"/>
    <col min="14074" max="14074" width="10.77734375" style="336" customWidth="1"/>
    <col min="14075" max="14083" width="8.88671875" style="336"/>
    <col min="14084" max="14084" width="10.33203125" style="336" customWidth="1"/>
    <col min="14085" max="14093" width="8.88671875" style="336"/>
    <col min="14094" max="14095" width="10.5546875" style="336" customWidth="1"/>
    <col min="14096" max="14103" width="8.88671875" style="336"/>
    <col min="14104" max="14104" width="10.77734375" style="336" customWidth="1"/>
    <col min="14105" max="14109" width="8.88671875" style="336"/>
    <col min="14110" max="14110" width="11.21875" style="336" customWidth="1"/>
    <col min="14111" max="14111" width="8.88671875" style="336"/>
    <col min="14112" max="14112" width="11.44140625" style="336" customWidth="1"/>
    <col min="14113" max="14113" width="11.33203125" style="336" customWidth="1"/>
    <col min="14114" max="14114" width="10.5546875" style="336" customWidth="1"/>
    <col min="14115" max="14115" width="12.109375" style="336" customWidth="1"/>
    <col min="14116" max="14116" width="12.44140625" style="336" customWidth="1"/>
    <col min="14117" max="14117" width="8.88671875" style="336"/>
    <col min="14118" max="14118" width="10.77734375" style="336" customWidth="1"/>
    <col min="14119" max="14119" width="11.88671875" style="336" customWidth="1"/>
    <col min="14120" max="14242" width="8.88671875" style="336"/>
    <col min="14243" max="14243" width="13.109375" style="336" customWidth="1"/>
    <col min="14244" max="14244" width="23.5546875" style="336" customWidth="1"/>
    <col min="14245" max="14245" width="11.21875" style="336" customWidth="1"/>
    <col min="14246" max="14265" width="0" style="336" hidden="1" customWidth="1"/>
    <col min="14266" max="14266" width="9.88671875" style="336" customWidth="1"/>
    <col min="14267" max="14269" width="8.88671875" style="336"/>
    <col min="14270" max="14270" width="11.77734375" style="336" customWidth="1"/>
    <col min="14271" max="14271" width="11.21875" style="336" customWidth="1"/>
    <col min="14272" max="14272" width="11.88671875" style="336" customWidth="1"/>
    <col min="14273" max="14273" width="8.88671875" style="336"/>
    <col min="14274" max="14274" width="10.21875" style="336" customWidth="1"/>
    <col min="14275" max="14275" width="13.88671875" style="336" customWidth="1"/>
    <col min="14276" max="14279" width="8.88671875" style="336"/>
    <col min="14280" max="14280" width="11.5546875" style="336" customWidth="1"/>
    <col min="14281" max="14289" width="8.88671875" style="336"/>
    <col min="14290" max="14290" width="10.5546875" style="336" customWidth="1"/>
    <col min="14291" max="14299" width="8.88671875" style="336"/>
    <col min="14300" max="14300" width="10" style="336" customWidth="1"/>
    <col min="14301" max="14309" width="8.88671875" style="336"/>
    <col min="14310" max="14310" width="11" style="336" customWidth="1"/>
    <col min="14311" max="14319" width="8.88671875" style="336"/>
    <col min="14320" max="14320" width="10.109375" style="336" customWidth="1"/>
    <col min="14321" max="14329" width="8.88671875" style="336"/>
    <col min="14330" max="14330" width="10.77734375" style="336" customWidth="1"/>
    <col min="14331" max="14339" width="8.88671875" style="336"/>
    <col min="14340" max="14340" width="10.33203125" style="336" customWidth="1"/>
    <col min="14341" max="14349" width="8.88671875" style="336"/>
    <col min="14350" max="14351" width="10.5546875" style="336" customWidth="1"/>
    <col min="14352" max="14359" width="8.88671875" style="336"/>
    <col min="14360" max="14360" width="10.77734375" style="336" customWidth="1"/>
    <col min="14361" max="14365" width="8.88671875" style="336"/>
    <col min="14366" max="14366" width="11.21875" style="336" customWidth="1"/>
    <col min="14367" max="14367" width="8.88671875" style="336"/>
    <col min="14368" max="14368" width="11.44140625" style="336" customWidth="1"/>
    <col min="14369" max="14369" width="11.33203125" style="336" customWidth="1"/>
    <col min="14370" max="14370" width="10.5546875" style="336" customWidth="1"/>
    <col min="14371" max="14371" width="12.109375" style="336" customWidth="1"/>
    <col min="14372" max="14372" width="12.44140625" style="336" customWidth="1"/>
    <col min="14373" max="14373" width="8.88671875" style="336"/>
    <col min="14374" max="14374" width="10.77734375" style="336" customWidth="1"/>
    <col min="14375" max="14375" width="11.88671875" style="336" customWidth="1"/>
    <col min="14376" max="14498" width="8.88671875" style="336"/>
    <col min="14499" max="14499" width="13.109375" style="336" customWidth="1"/>
    <col min="14500" max="14500" width="23.5546875" style="336" customWidth="1"/>
    <col min="14501" max="14501" width="11.21875" style="336" customWidth="1"/>
    <col min="14502" max="14521" width="0" style="336" hidden="1" customWidth="1"/>
    <col min="14522" max="14522" width="9.88671875" style="336" customWidth="1"/>
    <col min="14523" max="14525" width="8.88671875" style="336"/>
    <col min="14526" max="14526" width="11.77734375" style="336" customWidth="1"/>
    <col min="14527" max="14527" width="11.21875" style="336" customWidth="1"/>
    <col min="14528" max="14528" width="11.88671875" style="336" customWidth="1"/>
    <col min="14529" max="14529" width="8.88671875" style="336"/>
    <col min="14530" max="14530" width="10.21875" style="336" customWidth="1"/>
    <col min="14531" max="14531" width="13.88671875" style="336" customWidth="1"/>
    <col min="14532" max="14535" width="8.88671875" style="336"/>
    <col min="14536" max="14536" width="11.5546875" style="336" customWidth="1"/>
    <col min="14537" max="14545" width="8.88671875" style="336"/>
    <col min="14546" max="14546" width="10.5546875" style="336" customWidth="1"/>
    <col min="14547" max="14555" width="8.88671875" style="336"/>
    <col min="14556" max="14556" width="10" style="336" customWidth="1"/>
    <col min="14557" max="14565" width="8.88671875" style="336"/>
    <col min="14566" max="14566" width="11" style="336" customWidth="1"/>
    <col min="14567" max="14575" width="8.88671875" style="336"/>
    <col min="14576" max="14576" width="10.109375" style="336" customWidth="1"/>
    <col min="14577" max="14585" width="8.88671875" style="336"/>
    <col min="14586" max="14586" width="10.77734375" style="336" customWidth="1"/>
    <col min="14587" max="14595" width="8.88671875" style="336"/>
    <col min="14596" max="14596" width="10.33203125" style="336" customWidth="1"/>
    <col min="14597" max="14605" width="8.88671875" style="336"/>
    <col min="14606" max="14607" width="10.5546875" style="336" customWidth="1"/>
    <col min="14608" max="14615" width="8.88671875" style="336"/>
    <col min="14616" max="14616" width="10.77734375" style="336" customWidth="1"/>
    <col min="14617" max="14621" width="8.88671875" style="336"/>
    <col min="14622" max="14622" width="11.21875" style="336" customWidth="1"/>
    <col min="14623" max="14623" width="8.88671875" style="336"/>
    <col min="14624" max="14624" width="11.44140625" style="336" customWidth="1"/>
    <col min="14625" max="14625" width="11.33203125" style="336" customWidth="1"/>
    <col min="14626" max="14626" width="10.5546875" style="336" customWidth="1"/>
    <col min="14627" max="14627" width="12.109375" style="336" customWidth="1"/>
    <col min="14628" max="14628" width="12.44140625" style="336" customWidth="1"/>
    <col min="14629" max="14629" width="8.88671875" style="336"/>
    <col min="14630" max="14630" width="10.77734375" style="336" customWidth="1"/>
    <col min="14631" max="14631" width="11.88671875" style="336" customWidth="1"/>
    <col min="14632" max="14754" width="8.88671875" style="336"/>
    <col min="14755" max="14755" width="13.109375" style="336" customWidth="1"/>
    <col min="14756" max="14756" width="23.5546875" style="336" customWidth="1"/>
    <col min="14757" max="14757" width="11.21875" style="336" customWidth="1"/>
    <col min="14758" max="14777" width="0" style="336" hidden="1" customWidth="1"/>
    <col min="14778" max="14778" width="9.88671875" style="336" customWidth="1"/>
    <col min="14779" max="14781" width="8.88671875" style="336"/>
    <col min="14782" max="14782" width="11.77734375" style="336" customWidth="1"/>
    <col min="14783" max="14783" width="11.21875" style="336" customWidth="1"/>
    <col min="14784" max="14784" width="11.88671875" style="336" customWidth="1"/>
    <col min="14785" max="14785" width="8.88671875" style="336"/>
    <col min="14786" max="14786" width="10.21875" style="336" customWidth="1"/>
    <col min="14787" max="14787" width="13.88671875" style="336" customWidth="1"/>
    <col min="14788" max="14791" width="8.88671875" style="336"/>
    <col min="14792" max="14792" width="11.5546875" style="336" customWidth="1"/>
    <col min="14793" max="14801" width="8.88671875" style="336"/>
    <col min="14802" max="14802" width="10.5546875" style="336" customWidth="1"/>
    <col min="14803" max="14811" width="8.88671875" style="336"/>
    <col min="14812" max="14812" width="10" style="336" customWidth="1"/>
    <col min="14813" max="14821" width="8.88671875" style="336"/>
    <col min="14822" max="14822" width="11" style="336" customWidth="1"/>
    <col min="14823" max="14831" width="8.88671875" style="336"/>
    <col min="14832" max="14832" width="10.109375" style="336" customWidth="1"/>
    <col min="14833" max="14841" width="8.88671875" style="336"/>
    <col min="14842" max="14842" width="10.77734375" style="336" customWidth="1"/>
    <col min="14843" max="14851" width="8.88671875" style="336"/>
    <col min="14852" max="14852" width="10.33203125" style="336" customWidth="1"/>
    <col min="14853" max="14861" width="8.88671875" style="336"/>
    <col min="14862" max="14863" width="10.5546875" style="336" customWidth="1"/>
    <col min="14864" max="14871" width="8.88671875" style="336"/>
    <col min="14872" max="14872" width="10.77734375" style="336" customWidth="1"/>
    <col min="14873" max="14877" width="8.88671875" style="336"/>
    <col min="14878" max="14878" width="11.21875" style="336" customWidth="1"/>
    <col min="14879" max="14879" width="8.88671875" style="336"/>
    <col min="14880" max="14880" width="11.44140625" style="336" customWidth="1"/>
    <col min="14881" max="14881" width="11.33203125" style="336" customWidth="1"/>
    <col min="14882" max="14882" width="10.5546875" style="336" customWidth="1"/>
    <col min="14883" max="14883" width="12.109375" style="336" customWidth="1"/>
    <col min="14884" max="14884" width="12.44140625" style="336" customWidth="1"/>
    <col min="14885" max="14885" width="8.88671875" style="336"/>
    <col min="14886" max="14886" width="10.77734375" style="336" customWidth="1"/>
    <col min="14887" max="14887" width="11.88671875" style="336" customWidth="1"/>
    <col min="14888" max="15010" width="8.88671875" style="336"/>
    <col min="15011" max="15011" width="13.109375" style="336" customWidth="1"/>
    <col min="15012" max="15012" width="23.5546875" style="336" customWidth="1"/>
    <col min="15013" max="15013" width="11.21875" style="336" customWidth="1"/>
    <col min="15014" max="15033" width="0" style="336" hidden="1" customWidth="1"/>
    <col min="15034" max="15034" width="9.88671875" style="336" customWidth="1"/>
    <col min="15035" max="15037" width="8.88671875" style="336"/>
    <col min="15038" max="15038" width="11.77734375" style="336" customWidth="1"/>
    <col min="15039" max="15039" width="11.21875" style="336" customWidth="1"/>
    <col min="15040" max="15040" width="11.88671875" style="336" customWidth="1"/>
    <col min="15041" max="15041" width="8.88671875" style="336"/>
    <col min="15042" max="15042" width="10.21875" style="336" customWidth="1"/>
    <col min="15043" max="15043" width="13.88671875" style="336" customWidth="1"/>
    <col min="15044" max="15047" width="8.88671875" style="336"/>
    <col min="15048" max="15048" width="11.5546875" style="336" customWidth="1"/>
    <col min="15049" max="15057" width="8.88671875" style="336"/>
    <col min="15058" max="15058" width="10.5546875" style="336" customWidth="1"/>
    <col min="15059" max="15067" width="8.88671875" style="336"/>
    <col min="15068" max="15068" width="10" style="336" customWidth="1"/>
    <col min="15069" max="15077" width="8.88671875" style="336"/>
    <col min="15078" max="15078" width="11" style="336" customWidth="1"/>
    <col min="15079" max="15087" width="8.88671875" style="336"/>
    <col min="15088" max="15088" width="10.109375" style="336" customWidth="1"/>
    <col min="15089" max="15097" width="8.88671875" style="336"/>
    <col min="15098" max="15098" width="10.77734375" style="336" customWidth="1"/>
    <col min="15099" max="15107" width="8.88671875" style="336"/>
    <col min="15108" max="15108" width="10.33203125" style="336" customWidth="1"/>
    <col min="15109" max="15117" width="8.88671875" style="336"/>
    <col min="15118" max="15119" width="10.5546875" style="336" customWidth="1"/>
    <col min="15120" max="15127" width="8.88671875" style="336"/>
    <col min="15128" max="15128" width="10.77734375" style="336" customWidth="1"/>
    <col min="15129" max="15133" width="8.88671875" style="336"/>
    <col min="15134" max="15134" width="11.21875" style="336" customWidth="1"/>
    <col min="15135" max="15135" width="8.88671875" style="336"/>
    <col min="15136" max="15136" width="11.44140625" style="336" customWidth="1"/>
    <col min="15137" max="15137" width="11.33203125" style="336" customWidth="1"/>
    <col min="15138" max="15138" width="10.5546875" style="336" customWidth="1"/>
    <col min="15139" max="15139" width="12.109375" style="336" customWidth="1"/>
    <col min="15140" max="15140" width="12.44140625" style="336" customWidth="1"/>
    <col min="15141" max="15141" width="8.88671875" style="336"/>
    <col min="15142" max="15142" width="10.77734375" style="336" customWidth="1"/>
    <col min="15143" max="15143" width="11.88671875" style="336" customWidth="1"/>
    <col min="15144" max="15266" width="8.88671875" style="336"/>
    <col min="15267" max="15267" width="13.109375" style="336" customWidth="1"/>
    <col min="15268" max="15268" width="23.5546875" style="336" customWidth="1"/>
    <col min="15269" max="15269" width="11.21875" style="336" customWidth="1"/>
    <col min="15270" max="15289" width="0" style="336" hidden="1" customWidth="1"/>
    <col min="15290" max="15290" width="9.88671875" style="336" customWidth="1"/>
    <col min="15291" max="15293" width="8.88671875" style="336"/>
    <col min="15294" max="15294" width="11.77734375" style="336" customWidth="1"/>
    <col min="15295" max="15295" width="11.21875" style="336" customWidth="1"/>
    <col min="15296" max="15296" width="11.88671875" style="336" customWidth="1"/>
    <col min="15297" max="15297" width="8.88671875" style="336"/>
    <col min="15298" max="15298" width="10.21875" style="336" customWidth="1"/>
    <col min="15299" max="15299" width="13.88671875" style="336" customWidth="1"/>
    <col min="15300" max="15303" width="8.88671875" style="336"/>
    <col min="15304" max="15304" width="11.5546875" style="336" customWidth="1"/>
    <col min="15305" max="15313" width="8.88671875" style="336"/>
    <col min="15314" max="15314" width="10.5546875" style="336" customWidth="1"/>
    <col min="15315" max="15323" width="8.88671875" style="336"/>
    <col min="15324" max="15324" width="10" style="336" customWidth="1"/>
    <col min="15325" max="15333" width="8.88671875" style="336"/>
    <col min="15334" max="15334" width="11" style="336" customWidth="1"/>
    <col min="15335" max="15343" width="8.88671875" style="336"/>
    <col min="15344" max="15344" width="10.109375" style="336" customWidth="1"/>
    <col min="15345" max="15353" width="8.88671875" style="336"/>
    <col min="15354" max="15354" width="10.77734375" style="336" customWidth="1"/>
    <col min="15355" max="15363" width="8.88671875" style="336"/>
    <col min="15364" max="15364" width="10.33203125" style="336" customWidth="1"/>
    <col min="15365" max="15373" width="8.88671875" style="336"/>
    <col min="15374" max="15375" width="10.5546875" style="336" customWidth="1"/>
    <col min="15376" max="15383" width="8.88671875" style="336"/>
    <col min="15384" max="15384" width="10.77734375" style="336" customWidth="1"/>
    <col min="15385" max="15389" width="8.88671875" style="336"/>
    <col min="15390" max="15390" width="11.21875" style="336" customWidth="1"/>
    <col min="15391" max="15391" width="8.88671875" style="336"/>
    <col min="15392" max="15392" width="11.44140625" style="336" customWidth="1"/>
    <col min="15393" max="15393" width="11.33203125" style="336" customWidth="1"/>
    <col min="15394" max="15394" width="10.5546875" style="336" customWidth="1"/>
    <col min="15395" max="15395" width="12.109375" style="336" customWidth="1"/>
    <col min="15396" max="15396" width="12.44140625" style="336" customWidth="1"/>
    <col min="15397" max="15397" width="8.88671875" style="336"/>
    <col min="15398" max="15398" width="10.77734375" style="336" customWidth="1"/>
    <col min="15399" max="15399" width="11.88671875" style="336" customWidth="1"/>
    <col min="15400" max="15522" width="8.88671875" style="336"/>
    <col min="15523" max="15523" width="13.109375" style="336" customWidth="1"/>
    <col min="15524" max="15524" width="23.5546875" style="336" customWidth="1"/>
    <col min="15525" max="15525" width="11.21875" style="336" customWidth="1"/>
    <col min="15526" max="15545" width="0" style="336" hidden="1" customWidth="1"/>
    <col min="15546" max="15546" width="9.88671875" style="336" customWidth="1"/>
    <col min="15547" max="15549" width="8.88671875" style="336"/>
    <col min="15550" max="15550" width="11.77734375" style="336" customWidth="1"/>
    <col min="15551" max="15551" width="11.21875" style="336" customWidth="1"/>
    <col min="15552" max="15552" width="11.88671875" style="336" customWidth="1"/>
    <col min="15553" max="15553" width="8.88671875" style="336"/>
    <col min="15554" max="15554" width="10.21875" style="336" customWidth="1"/>
    <col min="15555" max="15555" width="13.88671875" style="336" customWidth="1"/>
    <col min="15556" max="15559" width="8.88671875" style="336"/>
    <col min="15560" max="15560" width="11.5546875" style="336" customWidth="1"/>
    <col min="15561" max="15569" width="8.88671875" style="336"/>
    <col min="15570" max="15570" width="10.5546875" style="336" customWidth="1"/>
    <col min="15571" max="15579" width="8.88671875" style="336"/>
    <col min="15580" max="15580" width="10" style="336" customWidth="1"/>
    <col min="15581" max="15589" width="8.88671875" style="336"/>
    <col min="15590" max="15590" width="11" style="336" customWidth="1"/>
    <col min="15591" max="15599" width="8.88671875" style="336"/>
    <col min="15600" max="15600" width="10.109375" style="336" customWidth="1"/>
    <col min="15601" max="15609" width="8.88671875" style="336"/>
    <col min="15610" max="15610" width="10.77734375" style="336" customWidth="1"/>
    <col min="15611" max="15619" width="8.88671875" style="336"/>
    <col min="15620" max="15620" width="10.33203125" style="336" customWidth="1"/>
    <col min="15621" max="15629" width="8.88671875" style="336"/>
    <col min="15630" max="15631" width="10.5546875" style="336" customWidth="1"/>
    <col min="15632" max="15639" width="8.88671875" style="336"/>
    <col min="15640" max="15640" width="10.77734375" style="336" customWidth="1"/>
    <col min="15641" max="15645" width="8.88671875" style="336"/>
    <col min="15646" max="15646" width="11.21875" style="336" customWidth="1"/>
    <col min="15647" max="15647" width="8.88671875" style="336"/>
    <col min="15648" max="15648" width="11.44140625" style="336" customWidth="1"/>
    <col min="15649" max="15649" width="11.33203125" style="336" customWidth="1"/>
    <col min="15650" max="15650" width="10.5546875" style="336" customWidth="1"/>
    <col min="15651" max="15651" width="12.109375" style="336" customWidth="1"/>
    <col min="15652" max="15652" width="12.44140625" style="336" customWidth="1"/>
    <col min="15653" max="15653" width="8.88671875" style="336"/>
    <col min="15654" max="15654" width="10.77734375" style="336" customWidth="1"/>
    <col min="15655" max="15655" width="11.88671875" style="336" customWidth="1"/>
    <col min="15656" max="15778" width="8.88671875" style="336"/>
    <col min="15779" max="15779" width="13.109375" style="336" customWidth="1"/>
    <col min="15780" max="15780" width="23.5546875" style="336" customWidth="1"/>
    <col min="15781" max="15781" width="11.21875" style="336" customWidth="1"/>
    <col min="15782" max="15801" width="0" style="336" hidden="1" customWidth="1"/>
    <col min="15802" max="15802" width="9.88671875" style="336" customWidth="1"/>
    <col min="15803" max="15805" width="8.88671875" style="336"/>
    <col min="15806" max="15806" width="11.77734375" style="336" customWidth="1"/>
    <col min="15807" max="15807" width="11.21875" style="336" customWidth="1"/>
    <col min="15808" max="15808" width="11.88671875" style="336" customWidth="1"/>
    <col min="15809" max="15809" width="8.88671875" style="336"/>
    <col min="15810" max="15810" width="10.21875" style="336" customWidth="1"/>
    <col min="15811" max="15811" width="13.88671875" style="336" customWidth="1"/>
    <col min="15812" max="15815" width="8.88671875" style="336"/>
    <col min="15816" max="15816" width="11.5546875" style="336" customWidth="1"/>
    <col min="15817" max="15825" width="8.88671875" style="336"/>
    <col min="15826" max="15826" width="10.5546875" style="336" customWidth="1"/>
    <col min="15827" max="15835" width="8.88671875" style="336"/>
    <col min="15836" max="15836" width="10" style="336" customWidth="1"/>
    <col min="15837" max="15845" width="8.88671875" style="336"/>
    <col min="15846" max="15846" width="11" style="336" customWidth="1"/>
    <col min="15847" max="15855" width="8.88671875" style="336"/>
    <col min="15856" max="15856" width="10.109375" style="336" customWidth="1"/>
    <col min="15857" max="15865" width="8.88671875" style="336"/>
    <col min="15866" max="15866" width="10.77734375" style="336" customWidth="1"/>
    <col min="15867" max="15875" width="8.88671875" style="336"/>
    <col min="15876" max="15876" width="10.33203125" style="336" customWidth="1"/>
    <col min="15877" max="15885" width="8.88671875" style="336"/>
    <col min="15886" max="15887" width="10.5546875" style="336" customWidth="1"/>
    <col min="15888" max="15895" width="8.88671875" style="336"/>
    <col min="15896" max="15896" width="10.77734375" style="336" customWidth="1"/>
    <col min="15897" max="15901" width="8.88671875" style="336"/>
    <col min="15902" max="15902" width="11.21875" style="336" customWidth="1"/>
    <col min="15903" max="15903" width="8.88671875" style="336"/>
    <col min="15904" max="15904" width="11.44140625" style="336" customWidth="1"/>
    <col min="15905" max="15905" width="11.33203125" style="336" customWidth="1"/>
    <col min="15906" max="15906" width="10.5546875" style="336" customWidth="1"/>
    <col min="15907" max="15907" width="12.109375" style="336" customWidth="1"/>
    <col min="15908" max="15908" width="12.44140625" style="336" customWidth="1"/>
    <col min="15909" max="15909" width="8.88671875" style="336"/>
    <col min="15910" max="15910" width="10.77734375" style="336" customWidth="1"/>
    <col min="15911" max="15911" width="11.88671875" style="336" customWidth="1"/>
    <col min="15912" max="16034" width="8.88671875" style="336"/>
    <col min="16035" max="16035" width="13.109375" style="336" customWidth="1"/>
    <col min="16036" max="16036" width="23.5546875" style="336" customWidth="1"/>
    <col min="16037" max="16037" width="11.21875" style="336" customWidth="1"/>
    <col min="16038" max="16057" width="0" style="336" hidden="1" customWidth="1"/>
    <col min="16058" max="16058" width="9.88671875" style="336" customWidth="1"/>
    <col min="16059" max="16061" width="8.88671875" style="336"/>
    <col min="16062" max="16062" width="11.77734375" style="336" customWidth="1"/>
    <col min="16063" max="16063" width="11.21875" style="336" customWidth="1"/>
    <col min="16064" max="16064" width="11.88671875" style="336" customWidth="1"/>
    <col min="16065" max="16065" width="8.88671875" style="336"/>
    <col min="16066" max="16066" width="10.21875" style="336" customWidth="1"/>
    <col min="16067" max="16067" width="13.88671875" style="336" customWidth="1"/>
    <col min="16068" max="16071" width="8.88671875" style="336"/>
    <col min="16072" max="16072" width="11.5546875" style="336" customWidth="1"/>
    <col min="16073" max="16081" width="8.88671875" style="336"/>
    <col min="16082" max="16082" width="10.5546875" style="336" customWidth="1"/>
    <col min="16083" max="16091" width="8.88671875" style="336"/>
    <col min="16092" max="16092" width="10" style="336" customWidth="1"/>
    <col min="16093" max="16101" width="8.88671875" style="336"/>
    <col min="16102" max="16102" width="11" style="336" customWidth="1"/>
    <col min="16103" max="16111" width="8.88671875" style="336"/>
    <col min="16112" max="16112" width="10.109375" style="336" customWidth="1"/>
    <col min="16113" max="16121" width="8.88671875" style="336"/>
    <col min="16122" max="16122" width="10.77734375" style="336" customWidth="1"/>
    <col min="16123" max="16131" width="8.88671875" style="336"/>
    <col min="16132" max="16132" width="10.33203125" style="336" customWidth="1"/>
    <col min="16133" max="16141" width="8.88671875" style="336"/>
    <col min="16142" max="16143" width="10.5546875" style="336" customWidth="1"/>
    <col min="16144" max="16151" width="8.88671875" style="336"/>
    <col min="16152" max="16152" width="10.77734375" style="336" customWidth="1"/>
    <col min="16153" max="16157" width="8.88671875" style="336"/>
    <col min="16158" max="16158" width="11.21875" style="336" customWidth="1"/>
    <col min="16159" max="16159" width="8.88671875" style="336"/>
    <col min="16160" max="16160" width="11.44140625" style="336" customWidth="1"/>
    <col min="16161" max="16161" width="11.33203125" style="336" customWidth="1"/>
    <col min="16162" max="16162" width="10.5546875" style="336" customWidth="1"/>
    <col min="16163" max="16163" width="12.109375" style="336" customWidth="1"/>
    <col min="16164" max="16164" width="12.44140625" style="336" customWidth="1"/>
    <col min="16165" max="16165" width="8.88671875" style="336"/>
    <col min="16166" max="16166" width="10.77734375" style="336" customWidth="1"/>
    <col min="16167" max="16167" width="11.88671875" style="336" customWidth="1"/>
    <col min="16168" max="16384" width="8.88671875" style="336"/>
  </cols>
  <sheetData>
    <row r="1" spans="1:39" ht="15.6">
      <c r="A1" s="655" t="s">
        <v>353</v>
      </c>
      <c r="B1" s="655"/>
      <c r="C1" s="655"/>
      <c r="D1" s="655"/>
      <c r="E1" s="655"/>
      <c r="F1" s="655"/>
      <c r="G1" s="655"/>
      <c r="H1" s="655"/>
      <c r="I1" s="655"/>
      <c r="J1" s="655"/>
      <c r="K1" s="655"/>
      <c r="L1" s="655"/>
      <c r="M1" s="655"/>
      <c r="N1" s="655"/>
      <c r="O1" s="655"/>
      <c r="P1" s="655"/>
      <c r="Q1" s="655"/>
      <c r="R1" s="655"/>
      <c r="S1" s="655"/>
      <c r="T1" s="655"/>
      <c r="U1" s="655"/>
      <c r="V1" s="335"/>
      <c r="W1" s="335"/>
      <c r="X1" s="335"/>
      <c r="Y1" s="335"/>
      <c r="Z1" s="335"/>
      <c r="AA1" s="335"/>
      <c r="AB1" s="335"/>
      <c r="AC1" s="335"/>
      <c r="AD1" s="335"/>
      <c r="AE1" s="335"/>
      <c r="AF1" s="335"/>
      <c r="AG1" s="335"/>
      <c r="AH1" s="335"/>
      <c r="AI1" s="335"/>
      <c r="AJ1" s="335"/>
      <c r="AK1" s="335"/>
      <c r="AL1" s="335"/>
      <c r="AM1" s="335"/>
    </row>
    <row r="2" spans="1:39">
      <c r="A2" s="656" t="s">
        <v>354</v>
      </c>
      <c r="B2" s="656"/>
      <c r="C2" s="656"/>
      <c r="D2" s="656"/>
      <c r="E2" s="656"/>
      <c r="F2" s="656"/>
      <c r="G2" s="656"/>
      <c r="H2" s="656"/>
      <c r="I2" s="656"/>
      <c r="J2" s="656"/>
      <c r="K2" s="656"/>
      <c r="L2" s="656"/>
      <c r="M2" s="656"/>
      <c r="N2" s="656"/>
      <c r="O2" s="656"/>
      <c r="P2" s="656"/>
      <c r="Q2" s="656"/>
      <c r="R2" s="656"/>
      <c r="S2" s="656"/>
      <c r="T2" s="656"/>
      <c r="U2" s="656"/>
      <c r="V2" s="337"/>
      <c r="W2" s="337"/>
      <c r="X2" s="337"/>
      <c r="Y2" s="337"/>
      <c r="Z2" s="337"/>
      <c r="AA2" s="337"/>
      <c r="AB2" s="337"/>
      <c r="AC2" s="337"/>
      <c r="AD2" s="337"/>
      <c r="AE2" s="337"/>
      <c r="AF2" s="337"/>
      <c r="AG2" s="337"/>
      <c r="AH2" s="337"/>
      <c r="AI2" s="337"/>
      <c r="AJ2" s="337"/>
      <c r="AK2" s="337"/>
      <c r="AL2" s="337"/>
      <c r="AM2" s="337"/>
    </row>
    <row r="3" spans="1:39">
      <c r="A3" s="338" t="s">
        <v>355</v>
      </c>
      <c r="B3" s="339">
        <f>Exp!B2</f>
        <v>0</v>
      </c>
      <c r="C3" s="340"/>
      <c r="V3" s="341"/>
      <c r="W3" s="342"/>
    </row>
    <row r="4" spans="1:39">
      <c r="A4" s="338" t="s">
        <v>356</v>
      </c>
      <c r="B4" s="339">
        <f>Exp!B6</f>
        <v>0</v>
      </c>
      <c r="C4" s="340"/>
      <c r="D4" s="343" t="s">
        <v>426</v>
      </c>
      <c r="W4" s="342"/>
    </row>
    <row r="5" spans="1:39" ht="15" customHeight="1" thickBot="1">
      <c r="A5" s="338" t="s">
        <v>357</v>
      </c>
      <c r="B5" s="344" t="str" cm="1">
        <f t="array" aca="1" ref="B5" ca="1">MID(CELL("filename",B5),FIND("]",CELL("filename",B5))+1,255)</f>
        <v>Dec</v>
      </c>
      <c r="C5" s="345"/>
    </row>
    <row r="6" spans="1:39" ht="16.2" thickBot="1">
      <c r="A6" s="347"/>
      <c r="B6" s="433" t="s">
        <v>429</v>
      </c>
      <c r="D6" s="438" t="s">
        <v>464</v>
      </c>
      <c r="E6" s="439"/>
      <c r="F6" s="439"/>
      <c r="G6" s="439"/>
      <c r="H6" s="439"/>
      <c r="I6" s="439"/>
      <c r="J6" s="439"/>
      <c r="K6" s="439"/>
      <c r="L6" s="439"/>
      <c r="M6" s="440"/>
      <c r="N6" s="440"/>
      <c r="O6" s="440"/>
      <c r="P6" s="440"/>
      <c r="Q6" s="440"/>
      <c r="R6" s="440"/>
      <c r="S6" s="440"/>
      <c r="T6" s="440"/>
      <c r="U6" s="441"/>
      <c r="V6" s="434" t="s">
        <v>358</v>
      </c>
      <c r="W6" s="435"/>
      <c r="X6" s="436"/>
      <c r="Y6" s="436"/>
      <c r="Z6" s="436"/>
      <c r="AA6" s="436"/>
      <c r="AB6" s="436"/>
      <c r="AC6" s="436"/>
      <c r="AD6" s="436"/>
      <c r="AE6" s="436"/>
      <c r="AF6" s="436"/>
      <c r="AG6" s="436"/>
      <c r="AH6" s="436"/>
      <c r="AI6" s="436"/>
      <c r="AJ6" s="436"/>
      <c r="AK6" s="436"/>
      <c r="AL6" s="436"/>
      <c r="AM6" s="437"/>
    </row>
    <row r="7" spans="1:39" s="348" customFormat="1" ht="42" customHeight="1" thickBot="1">
      <c r="D7" s="349" t="str">
        <f>Month!D21</f>
        <v>Individuals Served</v>
      </c>
      <c r="E7" s="350" t="str">
        <f>Month!E21</f>
        <v>Units of Service</v>
      </c>
      <c r="F7" s="351" t="str">
        <f>Month!F21</f>
        <v>OAA Title III B</v>
      </c>
      <c r="G7" s="397" t="str">
        <f>Month!G21</f>
        <v>OAA Title III C1</v>
      </c>
      <c r="H7" s="397" t="str">
        <f>Month!H21</f>
        <v>OAA Title III C2</v>
      </c>
      <c r="I7" s="397" t="str">
        <f>Month!I21</f>
        <v>OAA Title III E</v>
      </c>
      <c r="J7" s="351" t="str">
        <f>Month!J21</f>
        <v>OAA ARPA Title III B</v>
      </c>
      <c r="K7" s="397" t="str">
        <f>Month!K21</f>
        <v>OAA ARPA Title III C1</v>
      </c>
      <c r="L7" s="575" t="str">
        <f>Month!L21</f>
        <v>OAA APRA Title III C2</v>
      </c>
      <c r="M7" s="354" t="str">
        <f>Month!M21</f>
        <v>Tax Levy</v>
      </c>
      <c r="N7" s="354" t="str">
        <f>Month!N21</f>
        <v>Basic County Allocation (BCA)</v>
      </c>
      <c r="O7" s="354" t="str">
        <f>Month!O21</f>
        <v>85.21 FUNDS</v>
      </c>
      <c r="P7" s="351" t="str">
        <f>Month!P21</f>
        <v>AFCSP</v>
      </c>
      <c r="Q7" s="351" t="str">
        <f>Month!Q21</f>
        <v>Non Federal Match - Cash</v>
      </c>
      <c r="R7" s="351" t="str">
        <f>Month!R21</f>
        <v>Non Federal Match - In-kind</v>
      </c>
      <c r="S7" s="352" t="str">
        <f>Month!S21</f>
        <v>Other (local, State, Fed)</v>
      </c>
      <c r="T7" s="353" t="str">
        <f>Month!T21</f>
        <v>Program Income</v>
      </c>
      <c r="U7" s="354" t="str">
        <f>Month!U21</f>
        <v>Total Expenditures</v>
      </c>
      <c r="V7" s="355" t="str">
        <f>Month!V21</f>
        <v>Individuals Served</v>
      </c>
      <c r="W7" s="329" t="str">
        <f>Month!W21</f>
        <v>Units of Service</v>
      </c>
      <c r="X7" s="351" t="str">
        <f>Month!X21</f>
        <v>OAA Title III B</v>
      </c>
      <c r="Y7" s="397" t="str">
        <f>Month!Y21</f>
        <v>OAA Title III C1</v>
      </c>
      <c r="Z7" s="397" t="str">
        <f>Month!Z21</f>
        <v>OAA Title III C2</v>
      </c>
      <c r="AA7" s="397" t="str">
        <f>Month!AA21</f>
        <v>OAA Title III E</v>
      </c>
      <c r="AB7" s="397" t="str">
        <f>Month!AB21</f>
        <v>OAA ARPA Title III B</v>
      </c>
      <c r="AC7" s="397" t="str">
        <f>Month!AC21</f>
        <v>OAA ARPA Title III C1</v>
      </c>
      <c r="AD7" s="399" t="str">
        <f>Month!AD21</f>
        <v>OAA APRA Title III C2</v>
      </c>
      <c r="AE7" s="351" t="str">
        <f>Month!AE21</f>
        <v>Tax Levy</v>
      </c>
      <c r="AF7" s="351" t="str">
        <f>Month!AF21</f>
        <v>Basic County Allocation (BCA)</v>
      </c>
      <c r="AG7" s="351" t="str">
        <f>Month!AG21</f>
        <v>85.21 Funds</v>
      </c>
      <c r="AH7" s="351" t="str">
        <f>Month!AH21</f>
        <v>AFCSP</v>
      </c>
      <c r="AI7" s="351" t="str">
        <f>Month!AI21</f>
        <v>Non Federal Match - Cash</v>
      </c>
      <c r="AJ7" s="351" t="str">
        <f>Month!AJ21</f>
        <v>Non Federal Match - In-kind</v>
      </c>
      <c r="AK7" s="352" t="str">
        <f>Month!AK21</f>
        <v>Other (local, State, Fed)</v>
      </c>
      <c r="AL7" s="353" t="str">
        <f>Month!AL21</f>
        <v>Program Income</v>
      </c>
      <c r="AM7" s="356" t="str">
        <f>Month!AM21</f>
        <v>Total Expenditures</v>
      </c>
    </row>
    <row r="8" spans="1:39" ht="28.8">
      <c r="B8" s="357" t="s">
        <v>366</v>
      </c>
      <c r="C8" s="358" t="s">
        <v>367</v>
      </c>
      <c r="D8" s="359"/>
      <c r="E8" s="360"/>
      <c r="F8" s="361"/>
      <c r="G8" s="398"/>
      <c r="H8" s="398"/>
      <c r="I8" s="398"/>
      <c r="J8" s="362"/>
      <c r="K8" s="398"/>
      <c r="L8" s="398"/>
      <c r="M8" s="362"/>
      <c r="N8" s="362"/>
      <c r="O8" s="362"/>
      <c r="P8" s="362"/>
      <c r="Q8" s="362"/>
      <c r="R8" s="362"/>
      <c r="S8" s="362"/>
      <c r="T8" s="362"/>
      <c r="U8" s="363"/>
      <c r="V8" s="364"/>
      <c r="W8" s="330"/>
      <c r="X8" s="361"/>
      <c r="Y8" s="398"/>
      <c r="Z8" s="398"/>
      <c r="AA8" s="398"/>
      <c r="AB8" s="362"/>
      <c r="AC8" s="398"/>
      <c r="AD8" s="398"/>
      <c r="AE8" s="362"/>
      <c r="AF8" s="362"/>
      <c r="AG8" s="362"/>
      <c r="AH8" s="362"/>
      <c r="AI8" s="362"/>
      <c r="AJ8" s="362"/>
      <c r="AK8" s="362"/>
      <c r="AL8" s="362"/>
      <c r="AM8" s="363"/>
    </row>
    <row r="9" spans="1:39" s="348" customFormat="1" ht="13.8" hidden="1">
      <c r="A9" s="396" t="s">
        <v>368</v>
      </c>
      <c r="B9" s="570" t="s">
        <v>467</v>
      </c>
      <c r="C9" s="366" t="s">
        <v>369</v>
      </c>
      <c r="D9" s="536"/>
      <c r="E9" s="537"/>
      <c r="F9" s="540"/>
      <c r="G9" s="553"/>
      <c r="H9" s="553"/>
      <c r="I9" s="553"/>
      <c r="J9" s="539"/>
      <c r="K9" s="553"/>
      <c r="L9" s="553"/>
      <c r="M9" s="554"/>
      <c r="N9" s="554"/>
      <c r="O9" s="554"/>
      <c r="P9" s="554"/>
      <c r="Q9" s="554"/>
      <c r="R9" s="554"/>
      <c r="S9" s="554"/>
      <c r="T9" s="554"/>
      <c r="U9" s="541">
        <f t="shared" ref="U9:U31" si="0">SUM(F9:T9)</f>
        <v>0</v>
      </c>
      <c r="V9" s="542">
        <f>+D9+Nov!V9</f>
        <v>0</v>
      </c>
      <c r="W9" s="542">
        <f>+E9+Nov!W9</f>
        <v>0</v>
      </c>
      <c r="X9" s="545">
        <f>+F9+Nov!X9</f>
        <v>0</v>
      </c>
      <c r="Y9" s="553"/>
      <c r="Z9" s="553"/>
      <c r="AA9" s="553"/>
      <c r="AB9" s="545">
        <f>+J9+Nov!AB9</f>
        <v>0</v>
      </c>
      <c r="AC9" s="553"/>
      <c r="AD9" s="553"/>
      <c r="AE9" s="545"/>
      <c r="AF9" s="545">
        <f>+N9+Nov!AF9</f>
        <v>0</v>
      </c>
      <c r="AG9" s="545">
        <f>+O9+Nov!AG9</f>
        <v>0</v>
      </c>
      <c r="AH9" s="545">
        <f>+P9+Nov!AH9</f>
        <v>0</v>
      </c>
      <c r="AI9" s="545">
        <f>+Q9+Nov!AI9</f>
        <v>0</v>
      </c>
      <c r="AJ9" s="545">
        <f>+R9+Nov!AJ9</f>
        <v>0</v>
      </c>
      <c r="AK9" s="545">
        <f>+S9+Nov!AK9</f>
        <v>0</v>
      </c>
      <c r="AL9" s="545">
        <f>+T9+Nov!AL9</f>
        <v>0</v>
      </c>
      <c r="AM9" s="545">
        <f t="shared" ref="AM9:AM31" si="1">SUM(X9:AL9)</f>
        <v>0</v>
      </c>
    </row>
    <row r="10" spans="1:39" s="348" customFormat="1" ht="13.8">
      <c r="A10" s="396" t="s">
        <v>373</v>
      </c>
      <c r="B10" s="365" t="s">
        <v>468</v>
      </c>
      <c r="C10" s="366" t="s">
        <v>369</v>
      </c>
      <c r="D10" s="536"/>
      <c r="E10" s="537"/>
      <c r="F10" s="540"/>
      <c r="G10" s="553"/>
      <c r="H10" s="553"/>
      <c r="I10" s="553"/>
      <c r="J10" s="539"/>
      <c r="K10" s="553"/>
      <c r="L10" s="553"/>
      <c r="M10" s="539"/>
      <c r="N10" s="539"/>
      <c r="O10" s="539"/>
      <c r="P10" s="539"/>
      <c r="Q10" s="539"/>
      <c r="R10" s="539"/>
      <c r="S10" s="539"/>
      <c r="T10" s="539"/>
      <c r="U10" s="541">
        <f t="shared" si="0"/>
        <v>0</v>
      </c>
      <c r="V10" s="542">
        <f>+D10+Nov!V10</f>
        <v>0</v>
      </c>
      <c r="W10" s="542">
        <f>+E10+Nov!W10</f>
        <v>0</v>
      </c>
      <c r="X10" s="545">
        <f>+F10+Nov!X10</f>
        <v>0</v>
      </c>
      <c r="Y10" s="538"/>
      <c r="Z10" s="538"/>
      <c r="AA10" s="538"/>
      <c r="AB10" s="545">
        <f>+J10+Nov!AB10</f>
        <v>0</v>
      </c>
      <c r="AC10" s="538"/>
      <c r="AD10" s="538"/>
      <c r="AE10" s="545"/>
      <c r="AF10" s="545">
        <f>+N10+Nov!AF10</f>
        <v>0</v>
      </c>
      <c r="AG10" s="545">
        <f>+O10+Nov!AG10</f>
        <v>0</v>
      </c>
      <c r="AH10" s="545">
        <f>+P10+Nov!AH10</f>
        <v>0</v>
      </c>
      <c r="AI10" s="545">
        <f>+Q10+Nov!AI10</f>
        <v>0</v>
      </c>
      <c r="AJ10" s="545">
        <f>+R10+Nov!AJ10</f>
        <v>0</v>
      </c>
      <c r="AK10" s="545">
        <f>+S10+Nov!AK10</f>
        <v>0</v>
      </c>
      <c r="AL10" s="545">
        <f>+T10+Nov!AL10</f>
        <v>0</v>
      </c>
      <c r="AM10" s="545">
        <f t="shared" si="1"/>
        <v>0</v>
      </c>
    </row>
    <row r="11" spans="1:39" s="348" customFormat="1" ht="13.8">
      <c r="A11" s="396" t="s">
        <v>376</v>
      </c>
      <c r="B11" s="367" t="s">
        <v>469</v>
      </c>
      <c r="C11" s="368" t="s">
        <v>377</v>
      </c>
      <c r="D11" s="555"/>
      <c r="E11" s="556"/>
      <c r="F11" s="540"/>
      <c r="G11" s="553"/>
      <c r="H11" s="553"/>
      <c r="I11" s="553"/>
      <c r="J11" s="539"/>
      <c r="K11" s="553"/>
      <c r="L11" s="553"/>
      <c r="M11" s="539"/>
      <c r="N11" s="539"/>
      <c r="O11" s="539"/>
      <c r="P11" s="539"/>
      <c r="Q11" s="539"/>
      <c r="R11" s="539"/>
      <c r="S11" s="539"/>
      <c r="T11" s="539"/>
      <c r="U11" s="541">
        <f t="shared" si="0"/>
        <v>0</v>
      </c>
      <c r="V11" s="542">
        <f>+D11+Nov!V11</f>
        <v>0</v>
      </c>
      <c r="W11" s="542">
        <f>+E11+Nov!W11</f>
        <v>0</v>
      </c>
      <c r="X11" s="545">
        <f>+F11+Nov!X11</f>
        <v>0</v>
      </c>
      <c r="Y11" s="538"/>
      <c r="Z11" s="538"/>
      <c r="AA11" s="538"/>
      <c r="AB11" s="545">
        <f>+J11+Nov!AB11</f>
        <v>0</v>
      </c>
      <c r="AC11" s="538"/>
      <c r="AD11" s="538"/>
      <c r="AE11" s="545"/>
      <c r="AF11" s="545">
        <f>+N11+Nov!AF11</f>
        <v>0</v>
      </c>
      <c r="AG11" s="545">
        <f>+O11+Nov!AG11</f>
        <v>0</v>
      </c>
      <c r="AH11" s="545">
        <f>+P11+Nov!AH11</f>
        <v>0</v>
      </c>
      <c r="AI11" s="545">
        <f>+Q11+Nov!AI11</f>
        <v>0</v>
      </c>
      <c r="AJ11" s="545">
        <f>+R11+Nov!AJ11</f>
        <v>0</v>
      </c>
      <c r="AK11" s="545">
        <f>+S11+Nov!AK11</f>
        <v>0</v>
      </c>
      <c r="AL11" s="545">
        <f>+T11+Nov!AL11</f>
        <v>0</v>
      </c>
      <c r="AM11" s="545">
        <f t="shared" si="1"/>
        <v>0</v>
      </c>
    </row>
    <row r="12" spans="1:39" s="348" customFormat="1" ht="13.8">
      <c r="A12" s="396" t="s">
        <v>378</v>
      </c>
      <c r="B12" s="367" t="s">
        <v>470</v>
      </c>
      <c r="C12" s="368" t="s">
        <v>377</v>
      </c>
      <c r="D12" s="555"/>
      <c r="E12" s="556"/>
      <c r="F12" s="540"/>
      <c r="G12" s="553"/>
      <c r="H12" s="553"/>
      <c r="I12" s="553"/>
      <c r="J12" s="539"/>
      <c r="K12" s="553"/>
      <c r="L12" s="553"/>
      <c r="M12" s="539"/>
      <c r="N12" s="539"/>
      <c r="O12" s="539"/>
      <c r="P12" s="539"/>
      <c r="Q12" s="539"/>
      <c r="R12" s="539"/>
      <c r="S12" s="539"/>
      <c r="T12" s="539"/>
      <c r="U12" s="541">
        <f t="shared" si="0"/>
        <v>0</v>
      </c>
      <c r="V12" s="542">
        <f>+D12+Nov!V12</f>
        <v>0</v>
      </c>
      <c r="W12" s="542">
        <f>+E12+Nov!W12</f>
        <v>0</v>
      </c>
      <c r="X12" s="545">
        <f>+F12+Nov!X12</f>
        <v>0</v>
      </c>
      <c r="Y12" s="538"/>
      <c r="Z12" s="538"/>
      <c r="AA12" s="538"/>
      <c r="AB12" s="545">
        <f>+J12+Nov!AB12</f>
        <v>0</v>
      </c>
      <c r="AC12" s="538"/>
      <c r="AD12" s="538"/>
      <c r="AE12" s="545"/>
      <c r="AF12" s="545">
        <f>+N12+Nov!AF12</f>
        <v>0</v>
      </c>
      <c r="AG12" s="545">
        <f>+O12+Nov!AG12</f>
        <v>0</v>
      </c>
      <c r="AH12" s="545">
        <f>+P12+Nov!AH12</f>
        <v>0</v>
      </c>
      <c r="AI12" s="545">
        <f>+Q12+Nov!AI12</f>
        <v>0</v>
      </c>
      <c r="AJ12" s="545">
        <f>+R12+Nov!AJ12</f>
        <v>0</v>
      </c>
      <c r="AK12" s="545">
        <f>+S12+Nov!AK12</f>
        <v>0</v>
      </c>
      <c r="AL12" s="545">
        <f>+T12+Nov!AL12</f>
        <v>0</v>
      </c>
      <c r="AM12" s="545">
        <f t="shared" si="1"/>
        <v>0</v>
      </c>
    </row>
    <row r="13" spans="1:39" s="455" customFormat="1" ht="13.8" hidden="1">
      <c r="A13" s="452" t="s">
        <v>379</v>
      </c>
      <c r="B13" s="453" t="s">
        <v>492</v>
      </c>
      <c r="C13" s="454" t="s">
        <v>369</v>
      </c>
      <c r="D13" s="557"/>
      <c r="E13" s="558"/>
      <c r="F13" s="551"/>
      <c r="G13" s="559"/>
      <c r="H13" s="559"/>
      <c r="I13" s="559"/>
      <c r="J13" s="559"/>
      <c r="K13" s="559"/>
      <c r="L13" s="559"/>
      <c r="M13" s="559"/>
      <c r="N13" s="559"/>
      <c r="O13" s="559"/>
      <c r="P13" s="559"/>
      <c r="Q13" s="559"/>
      <c r="R13" s="559"/>
      <c r="S13" s="559"/>
      <c r="T13" s="559"/>
      <c r="U13" s="560">
        <f t="shared" si="0"/>
        <v>0</v>
      </c>
      <c r="V13" s="561">
        <f>+D13+Nov!V13</f>
        <v>0</v>
      </c>
      <c r="W13" s="561">
        <f>+E13+Nov!W13</f>
        <v>0</v>
      </c>
      <c r="X13" s="559">
        <f>+F13+Nov!X13</f>
        <v>0</v>
      </c>
      <c r="Y13" s="551"/>
      <c r="Z13" s="551"/>
      <c r="AA13" s="551"/>
      <c r="AB13" s="559">
        <f>+J13+Nov!AB13</f>
        <v>0</v>
      </c>
      <c r="AC13" s="551"/>
      <c r="AD13" s="551"/>
      <c r="AE13" s="559"/>
      <c r="AF13" s="559">
        <f>+N13+Nov!AF13</f>
        <v>0</v>
      </c>
      <c r="AG13" s="559">
        <f>+O13+Nov!AG13</f>
        <v>0</v>
      </c>
      <c r="AH13" s="559">
        <f>+P13+Nov!AH13</f>
        <v>0</v>
      </c>
      <c r="AI13" s="559">
        <f>+Q13+Nov!AI13</f>
        <v>0</v>
      </c>
      <c r="AJ13" s="559">
        <f>+R13+Nov!AJ13</f>
        <v>0</v>
      </c>
      <c r="AK13" s="559">
        <f>+S13+Nov!AK13</f>
        <v>0</v>
      </c>
      <c r="AL13" s="559">
        <f>+T13+Nov!AL13</f>
        <v>0</v>
      </c>
      <c r="AM13" s="559">
        <f t="shared" si="1"/>
        <v>0</v>
      </c>
    </row>
    <row r="14" spans="1:39" s="348" customFormat="1" ht="13.8">
      <c r="A14" s="396" t="s">
        <v>383</v>
      </c>
      <c r="B14" s="365" t="s">
        <v>471</v>
      </c>
      <c r="C14" s="369" t="s">
        <v>384</v>
      </c>
      <c r="D14" s="536"/>
      <c r="E14" s="537"/>
      <c r="F14" s="540"/>
      <c r="G14" s="553"/>
      <c r="H14" s="553"/>
      <c r="I14" s="553"/>
      <c r="J14" s="539"/>
      <c r="K14" s="553"/>
      <c r="L14" s="553"/>
      <c r="M14" s="539"/>
      <c r="N14" s="539"/>
      <c r="O14" s="539"/>
      <c r="P14" s="539"/>
      <c r="Q14" s="539"/>
      <c r="R14" s="539"/>
      <c r="S14" s="539"/>
      <c r="T14" s="539"/>
      <c r="U14" s="541">
        <f t="shared" si="0"/>
        <v>0</v>
      </c>
      <c r="V14" s="542">
        <f>+D14+Nov!V14</f>
        <v>0</v>
      </c>
      <c r="W14" s="542">
        <f>+E14+Nov!W14</f>
        <v>0</v>
      </c>
      <c r="X14" s="545">
        <f>+F14+Nov!X14</f>
        <v>0</v>
      </c>
      <c r="Y14" s="538"/>
      <c r="Z14" s="538"/>
      <c r="AA14" s="538"/>
      <c r="AB14" s="545">
        <f>+J14+Nov!AB14</f>
        <v>0</v>
      </c>
      <c r="AC14" s="538"/>
      <c r="AD14" s="538"/>
      <c r="AE14" s="545"/>
      <c r="AF14" s="545">
        <f>+N14+Nov!AF14</f>
        <v>0</v>
      </c>
      <c r="AG14" s="545">
        <f>+O14+Nov!AG14</f>
        <v>0</v>
      </c>
      <c r="AH14" s="545">
        <f>+P14+Nov!AH14</f>
        <v>0</v>
      </c>
      <c r="AI14" s="545">
        <f>+Q14+Nov!AI14</f>
        <v>0</v>
      </c>
      <c r="AJ14" s="545">
        <f>+R14+Nov!AJ14</f>
        <v>0</v>
      </c>
      <c r="AK14" s="545">
        <f>+S14+Nov!AK14</f>
        <v>0</v>
      </c>
      <c r="AL14" s="545">
        <f>+T14+Nov!AL14</f>
        <v>0</v>
      </c>
      <c r="AM14" s="545">
        <f t="shared" si="1"/>
        <v>0</v>
      </c>
    </row>
    <row r="15" spans="1:39" s="348" customFormat="1" ht="13.8">
      <c r="A15" s="396" t="s">
        <v>385</v>
      </c>
      <c r="B15" s="365" t="s">
        <v>472</v>
      </c>
      <c r="C15" s="369" t="s">
        <v>386</v>
      </c>
      <c r="D15" s="536"/>
      <c r="E15" s="537"/>
      <c r="F15" s="540"/>
      <c r="G15" s="553"/>
      <c r="H15" s="553"/>
      <c r="I15" s="553"/>
      <c r="J15" s="539"/>
      <c r="K15" s="553"/>
      <c r="L15" s="553"/>
      <c r="M15" s="539"/>
      <c r="N15" s="539"/>
      <c r="O15" s="539"/>
      <c r="P15" s="539"/>
      <c r="Q15" s="539"/>
      <c r="R15" s="539"/>
      <c r="S15" s="539"/>
      <c r="T15" s="539"/>
      <c r="U15" s="541">
        <f t="shared" si="0"/>
        <v>0</v>
      </c>
      <c r="V15" s="542">
        <f>+D15+Nov!V15</f>
        <v>0</v>
      </c>
      <c r="W15" s="542">
        <f>+E15+Nov!W15</f>
        <v>0</v>
      </c>
      <c r="X15" s="545">
        <f>+F15+Nov!X15</f>
        <v>0</v>
      </c>
      <c r="Y15" s="538"/>
      <c r="Z15" s="538"/>
      <c r="AA15" s="538"/>
      <c r="AB15" s="545">
        <f>+J15+Nov!AB15</f>
        <v>0</v>
      </c>
      <c r="AC15" s="538"/>
      <c r="AD15" s="538"/>
      <c r="AE15" s="545"/>
      <c r="AF15" s="545">
        <f>+N15+Nov!AF15</f>
        <v>0</v>
      </c>
      <c r="AG15" s="545">
        <f>+O15+Nov!AG15</f>
        <v>0</v>
      </c>
      <c r="AH15" s="545">
        <f>+P15+Nov!AH15</f>
        <v>0</v>
      </c>
      <c r="AI15" s="545">
        <f>+Q15+Nov!AI15</f>
        <v>0</v>
      </c>
      <c r="AJ15" s="545">
        <f>+R15+Nov!AJ15</f>
        <v>0</v>
      </c>
      <c r="AK15" s="545">
        <f>+S15+Nov!AK15</f>
        <v>0</v>
      </c>
      <c r="AL15" s="545">
        <f>+T15+Nov!AL15</f>
        <v>0</v>
      </c>
      <c r="AM15" s="545">
        <f t="shared" si="1"/>
        <v>0</v>
      </c>
    </row>
    <row r="16" spans="1:39" s="348" customFormat="1" ht="13.8">
      <c r="A16" s="396" t="s">
        <v>387</v>
      </c>
      <c r="B16" s="370" t="s">
        <v>473</v>
      </c>
      <c r="C16" s="371" t="s">
        <v>386</v>
      </c>
      <c r="D16" s="563"/>
      <c r="E16" s="537"/>
      <c r="F16" s="540"/>
      <c r="G16" s="538"/>
      <c r="H16" s="538"/>
      <c r="I16" s="538"/>
      <c r="J16" s="540"/>
      <c r="K16" s="538"/>
      <c r="L16" s="538"/>
      <c r="M16" s="564"/>
      <c r="N16" s="564"/>
      <c r="O16" s="564"/>
      <c r="P16" s="564"/>
      <c r="Q16" s="564"/>
      <c r="R16" s="564"/>
      <c r="S16" s="564"/>
      <c r="T16" s="564"/>
      <c r="U16" s="541">
        <f t="shared" si="0"/>
        <v>0</v>
      </c>
      <c r="V16" s="542">
        <f>+D16+Nov!V16</f>
        <v>0</v>
      </c>
      <c r="W16" s="542">
        <f>+E16+Nov!W16</f>
        <v>0</v>
      </c>
      <c r="X16" s="545">
        <f>+F16+Nov!X16</f>
        <v>0</v>
      </c>
      <c r="Y16" s="568"/>
      <c r="Z16" s="568"/>
      <c r="AA16" s="568"/>
      <c r="AB16" s="545">
        <f>+J16+Nov!AB16</f>
        <v>0</v>
      </c>
      <c r="AC16" s="568"/>
      <c r="AD16" s="568"/>
      <c r="AE16" s="545"/>
      <c r="AF16" s="545">
        <f>+N16+Nov!AF16</f>
        <v>0</v>
      </c>
      <c r="AG16" s="545">
        <f>+O16+Nov!AG16</f>
        <v>0</v>
      </c>
      <c r="AH16" s="545">
        <f>+P16+Nov!AH16</f>
        <v>0</v>
      </c>
      <c r="AI16" s="545">
        <f>+Q16+Nov!AI16</f>
        <v>0</v>
      </c>
      <c r="AJ16" s="545">
        <f>+R16+Nov!AJ16</f>
        <v>0</v>
      </c>
      <c r="AK16" s="545">
        <f>+S16+Nov!AK16</f>
        <v>0</v>
      </c>
      <c r="AL16" s="545">
        <f>+T16+Nov!AL16</f>
        <v>0</v>
      </c>
      <c r="AM16" s="545">
        <f t="shared" si="1"/>
        <v>0</v>
      </c>
    </row>
    <row r="17" spans="1:39" s="348" customFormat="1" ht="13.8">
      <c r="A17" s="396" t="s">
        <v>388</v>
      </c>
      <c r="B17" s="370" t="s">
        <v>474</v>
      </c>
      <c r="C17" s="366" t="s">
        <v>369</v>
      </c>
      <c r="D17" s="563"/>
      <c r="E17" s="537"/>
      <c r="F17" s="540"/>
      <c r="G17" s="538"/>
      <c r="H17" s="538"/>
      <c r="I17" s="538"/>
      <c r="J17" s="540"/>
      <c r="K17" s="538"/>
      <c r="L17" s="538"/>
      <c r="M17" s="564"/>
      <c r="N17" s="564"/>
      <c r="O17" s="564"/>
      <c r="P17" s="564"/>
      <c r="Q17" s="564"/>
      <c r="R17" s="564"/>
      <c r="S17" s="564"/>
      <c r="T17" s="564"/>
      <c r="U17" s="541">
        <f t="shared" si="0"/>
        <v>0</v>
      </c>
      <c r="V17" s="542">
        <f>+D17+Nov!V17</f>
        <v>0</v>
      </c>
      <c r="W17" s="542">
        <f>+E17+Nov!W17</f>
        <v>0</v>
      </c>
      <c r="X17" s="545">
        <f>+F17+Nov!X17</f>
        <v>0</v>
      </c>
      <c r="Y17" s="568"/>
      <c r="Z17" s="568"/>
      <c r="AA17" s="568"/>
      <c r="AB17" s="545">
        <f>+J17+Nov!AB17</f>
        <v>0</v>
      </c>
      <c r="AC17" s="568"/>
      <c r="AD17" s="568"/>
      <c r="AE17" s="545"/>
      <c r="AF17" s="545">
        <f>+N17+Nov!AF17</f>
        <v>0</v>
      </c>
      <c r="AG17" s="545">
        <f>+O17+Nov!AG17</f>
        <v>0</v>
      </c>
      <c r="AH17" s="545">
        <f>+P17+Nov!AH17</f>
        <v>0</v>
      </c>
      <c r="AI17" s="545">
        <f>+Q17+Nov!AI17</f>
        <v>0</v>
      </c>
      <c r="AJ17" s="545">
        <f>+R17+Nov!AJ17</f>
        <v>0</v>
      </c>
      <c r="AK17" s="545">
        <f>+S17+Nov!AK17</f>
        <v>0</v>
      </c>
      <c r="AL17" s="545">
        <f>+T17+Nov!AL17</f>
        <v>0</v>
      </c>
      <c r="AM17" s="545">
        <f t="shared" si="1"/>
        <v>0</v>
      </c>
    </row>
    <row r="18" spans="1:39" s="348" customFormat="1" ht="13.8">
      <c r="A18" s="396" t="s">
        <v>389</v>
      </c>
      <c r="B18" s="370" t="s">
        <v>475</v>
      </c>
      <c r="C18" s="366" t="s">
        <v>369</v>
      </c>
      <c r="D18" s="563"/>
      <c r="E18" s="537"/>
      <c r="F18" s="540"/>
      <c r="G18" s="538"/>
      <c r="H18" s="538"/>
      <c r="I18" s="538"/>
      <c r="J18" s="540"/>
      <c r="K18" s="538"/>
      <c r="L18" s="538"/>
      <c r="M18" s="564"/>
      <c r="N18" s="564"/>
      <c r="O18" s="564"/>
      <c r="P18" s="564"/>
      <c r="Q18" s="564"/>
      <c r="R18" s="564"/>
      <c r="S18" s="564"/>
      <c r="T18" s="564"/>
      <c r="U18" s="541">
        <f t="shared" si="0"/>
        <v>0</v>
      </c>
      <c r="V18" s="542">
        <f>+D18+Nov!V18</f>
        <v>0</v>
      </c>
      <c r="W18" s="542">
        <f>+E18+Nov!W18</f>
        <v>0</v>
      </c>
      <c r="X18" s="545">
        <f>+F18+Nov!X18</f>
        <v>0</v>
      </c>
      <c r="Y18" s="568"/>
      <c r="Z18" s="568"/>
      <c r="AA18" s="568"/>
      <c r="AB18" s="545">
        <f>+J18+Nov!AB18</f>
        <v>0</v>
      </c>
      <c r="AC18" s="568"/>
      <c r="AD18" s="568"/>
      <c r="AE18" s="545"/>
      <c r="AF18" s="545">
        <f>+N18+Nov!AF18</f>
        <v>0</v>
      </c>
      <c r="AG18" s="545">
        <f>+O18+Nov!AG18</f>
        <v>0</v>
      </c>
      <c r="AH18" s="545">
        <f>+P18+Nov!AH18</f>
        <v>0</v>
      </c>
      <c r="AI18" s="545">
        <f>+Q18+Nov!AI18</f>
        <v>0</v>
      </c>
      <c r="AJ18" s="545">
        <f>+R18+Nov!AJ18</f>
        <v>0</v>
      </c>
      <c r="AK18" s="545">
        <f>+S18+Nov!AK18</f>
        <v>0</v>
      </c>
      <c r="AL18" s="545">
        <f>+T18+Nov!AL18</f>
        <v>0</v>
      </c>
      <c r="AM18" s="545">
        <f t="shared" si="1"/>
        <v>0</v>
      </c>
    </row>
    <row r="19" spans="1:39" s="348" customFormat="1" ht="27.6" hidden="1">
      <c r="A19" s="396" t="s">
        <v>385</v>
      </c>
      <c r="B19" s="571" t="s">
        <v>476</v>
      </c>
      <c r="C19" s="366" t="s">
        <v>369</v>
      </c>
      <c r="D19" s="563"/>
      <c r="E19" s="537"/>
      <c r="F19" s="540"/>
      <c r="G19" s="538"/>
      <c r="H19" s="538"/>
      <c r="I19" s="538"/>
      <c r="J19" s="540"/>
      <c r="K19" s="538"/>
      <c r="L19" s="538"/>
      <c r="M19" s="564"/>
      <c r="N19" s="564"/>
      <c r="O19" s="564"/>
      <c r="P19" s="564"/>
      <c r="Q19" s="564"/>
      <c r="R19" s="564"/>
      <c r="S19" s="564"/>
      <c r="T19" s="564"/>
      <c r="U19" s="541">
        <f t="shared" si="0"/>
        <v>0</v>
      </c>
      <c r="V19" s="542">
        <f>+D19+Nov!V19</f>
        <v>0</v>
      </c>
      <c r="W19" s="542">
        <f>+E19+Nov!W19</f>
        <v>0</v>
      </c>
      <c r="X19" s="545">
        <f>+F19+Nov!X19</f>
        <v>0</v>
      </c>
      <c r="Y19" s="568"/>
      <c r="Z19" s="568"/>
      <c r="AA19" s="568"/>
      <c r="AB19" s="545">
        <f>+J19+Nov!AB19</f>
        <v>0</v>
      </c>
      <c r="AC19" s="568"/>
      <c r="AD19" s="568"/>
      <c r="AE19" s="545"/>
      <c r="AF19" s="545">
        <f>+N19+Nov!AF19</f>
        <v>0</v>
      </c>
      <c r="AG19" s="545">
        <f>+O19+Nov!AG19</f>
        <v>0</v>
      </c>
      <c r="AH19" s="545">
        <f>+P19+Nov!AH19</f>
        <v>0</v>
      </c>
      <c r="AI19" s="545">
        <f>+Q19+Nov!AI19</f>
        <v>0</v>
      </c>
      <c r="AJ19" s="545">
        <f>+R19+Nov!AJ19</f>
        <v>0</v>
      </c>
      <c r="AK19" s="545">
        <f>+S19+Nov!AK19</f>
        <v>0</v>
      </c>
      <c r="AL19" s="545">
        <f>+T19+Nov!AL19</f>
        <v>0</v>
      </c>
      <c r="AM19" s="545">
        <f t="shared" si="1"/>
        <v>0</v>
      </c>
    </row>
    <row r="20" spans="1:39" s="348" customFormat="1" ht="27.6">
      <c r="A20" s="396" t="s">
        <v>390</v>
      </c>
      <c r="B20" s="372" t="s">
        <v>477</v>
      </c>
      <c r="C20" s="371" t="s">
        <v>369</v>
      </c>
      <c r="D20" s="563"/>
      <c r="E20" s="537"/>
      <c r="F20" s="540"/>
      <c r="G20" s="538"/>
      <c r="H20" s="538"/>
      <c r="I20" s="538"/>
      <c r="J20" s="540"/>
      <c r="K20" s="538"/>
      <c r="L20" s="538"/>
      <c r="M20" s="564"/>
      <c r="N20" s="564"/>
      <c r="O20" s="564"/>
      <c r="P20" s="564"/>
      <c r="Q20" s="564"/>
      <c r="R20" s="564"/>
      <c r="S20" s="564"/>
      <c r="T20" s="564"/>
      <c r="U20" s="541">
        <f t="shared" si="0"/>
        <v>0</v>
      </c>
      <c r="V20" s="542">
        <f>+D20+Nov!V20</f>
        <v>0</v>
      </c>
      <c r="W20" s="542">
        <f>+E20+Nov!W20</f>
        <v>0</v>
      </c>
      <c r="X20" s="545">
        <f>+F20+Nov!X20</f>
        <v>0</v>
      </c>
      <c r="Y20" s="568"/>
      <c r="Z20" s="568"/>
      <c r="AA20" s="568"/>
      <c r="AB20" s="545">
        <f>+J20+Nov!AB20</f>
        <v>0</v>
      </c>
      <c r="AC20" s="568"/>
      <c r="AD20" s="568"/>
      <c r="AE20" s="545"/>
      <c r="AF20" s="545">
        <f>+N20+Nov!AF20</f>
        <v>0</v>
      </c>
      <c r="AG20" s="545">
        <f>+O20+Nov!AG20</f>
        <v>0</v>
      </c>
      <c r="AH20" s="545">
        <f>+P20+Nov!AH20</f>
        <v>0</v>
      </c>
      <c r="AI20" s="545">
        <f>+Q20+Nov!AI20</f>
        <v>0</v>
      </c>
      <c r="AJ20" s="545">
        <f>+R20+Nov!AJ20</f>
        <v>0</v>
      </c>
      <c r="AK20" s="545">
        <f>+S20+Nov!AK20</f>
        <v>0</v>
      </c>
      <c r="AL20" s="545">
        <f>+T20+Nov!AL20</f>
        <v>0</v>
      </c>
      <c r="AM20" s="545">
        <f t="shared" si="1"/>
        <v>0</v>
      </c>
    </row>
    <row r="21" spans="1:39" s="348" customFormat="1" ht="27.6" hidden="1">
      <c r="A21" s="396" t="s">
        <v>391</v>
      </c>
      <c r="B21" s="571" t="s">
        <v>478</v>
      </c>
      <c r="C21" s="371" t="s">
        <v>392</v>
      </c>
      <c r="D21" s="563"/>
      <c r="E21" s="537"/>
      <c r="F21" s="540"/>
      <c r="G21" s="538"/>
      <c r="H21" s="538"/>
      <c r="I21" s="538"/>
      <c r="J21" s="540"/>
      <c r="K21" s="538"/>
      <c r="L21" s="538"/>
      <c r="M21" s="564"/>
      <c r="N21" s="564"/>
      <c r="O21" s="564"/>
      <c r="P21" s="564"/>
      <c r="Q21" s="564"/>
      <c r="R21" s="564"/>
      <c r="S21" s="564"/>
      <c r="T21" s="564"/>
      <c r="U21" s="541">
        <f t="shared" si="0"/>
        <v>0</v>
      </c>
      <c r="V21" s="542">
        <f>+D21+Nov!V21</f>
        <v>0</v>
      </c>
      <c r="W21" s="542">
        <f>+E21+Nov!W21</f>
        <v>0</v>
      </c>
      <c r="X21" s="545">
        <f>+F21+Nov!X21</f>
        <v>0</v>
      </c>
      <c r="Y21" s="568"/>
      <c r="Z21" s="568"/>
      <c r="AA21" s="568"/>
      <c r="AB21" s="545">
        <f>+J21+Nov!AB21</f>
        <v>0</v>
      </c>
      <c r="AC21" s="568"/>
      <c r="AD21" s="568"/>
      <c r="AE21" s="545"/>
      <c r="AF21" s="545">
        <f>+N21+Nov!AF21</f>
        <v>0</v>
      </c>
      <c r="AG21" s="545">
        <f>+O21+Nov!AG21</f>
        <v>0</v>
      </c>
      <c r="AH21" s="545">
        <f>+P21+Nov!AH21</f>
        <v>0</v>
      </c>
      <c r="AI21" s="545">
        <f>+Q21+Nov!AI21</f>
        <v>0</v>
      </c>
      <c r="AJ21" s="545">
        <f>+R21+Nov!AJ21</f>
        <v>0</v>
      </c>
      <c r="AK21" s="545">
        <f>+S21+Nov!AK21</f>
        <v>0</v>
      </c>
      <c r="AL21" s="545">
        <f>+T21+Nov!AL21</f>
        <v>0</v>
      </c>
      <c r="AM21" s="545">
        <f t="shared" si="1"/>
        <v>0</v>
      </c>
    </row>
    <row r="22" spans="1:39" s="348" customFormat="1" ht="13.8">
      <c r="A22" s="396" t="s">
        <v>393</v>
      </c>
      <c r="B22" s="370" t="s">
        <v>479</v>
      </c>
      <c r="C22" s="371" t="s">
        <v>392</v>
      </c>
      <c r="D22" s="563"/>
      <c r="E22" s="537"/>
      <c r="F22" s="540"/>
      <c r="G22" s="538"/>
      <c r="H22" s="538"/>
      <c r="I22" s="538"/>
      <c r="J22" s="540"/>
      <c r="K22" s="538"/>
      <c r="L22" s="538"/>
      <c r="M22" s="564"/>
      <c r="N22" s="564"/>
      <c r="O22" s="564"/>
      <c r="P22" s="564"/>
      <c r="Q22" s="564"/>
      <c r="R22" s="564"/>
      <c r="S22" s="564"/>
      <c r="T22" s="564"/>
      <c r="U22" s="541">
        <f t="shared" si="0"/>
        <v>0</v>
      </c>
      <c r="V22" s="542">
        <f>+D22+Nov!V22</f>
        <v>0</v>
      </c>
      <c r="W22" s="542">
        <f>+E22+Nov!W22</f>
        <v>0</v>
      </c>
      <c r="X22" s="545">
        <f>+F22+Nov!X22</f>
        <v>0</v>
      </c>
      <c r="Y22" s="568"/>
      <c r="Z22" s="568"/>
      <c r="AA22" s="568"/>
      <c r="AB22" s="545">
        <f>+J22+Nov!AB22</f>
        <v>0</v>
      </c>
      <c r="AC22" s="568"/>
      <c r="AD22" s="568"/>
      <c r="AE22" s="545"/>
      <c r="AF22" s="545">
        <f>+N22+Nov!AF22</f>
        <v>0</v>
      </c>
      <c r="AG22" s="545">
        <f>+O22+Nov!AG22</f>
        <v>0</v>
      </c>
      <c r="AH22" s="545">
        <f>+P22+Nov!AH22</f>
        <v>0</v>
      </c>
      <c r="AI22" s="545">
        <f>+Q22+Nov!AI22</f>
        <v>0</v>
      </c>
      <c r="AJ22" s="545">
        <f>+R22+Nov!AJ22</f>
        <v>0</v>
      </c>
      <c r="AK22" s="545">
        <f>+S22+Nov!AK22</f>
        <v>0</v>
      </c>
      <c r="AL22" s="545">
        <f>+T22+Nov!AL22</f>
        <v>0</v>
      </c>
      <c r="AM22" s="545">
        <f t="shared" si="1"/>
        <v>0</v>
      </c>
    </row>
    <row r="23" spans="1:39" s="348" customFormat="1" ht="13.8">
      <c r="A23" s="396" t="s">
        <v>394</v>
      </c>
      <c r="B23" s="370" t="s">
        <v>480</v>
      </c>
      <c r="C23" s="371" t="s">
        <v>382</v>
      </c>
      <c r="D23" s="563"/>
      <c r="E23" s="537"/>
      <c r="F23" s="540"/>
      <c r="G23" s="538"/>
      <c r="H23" s="538"/>
      <c r="I23" s="538"/>
      <c r="J23" s="540"/>
      <c r="K23" s="538"/>
      <c r="L23" s="538"/>
      <c r="M23" s="564"/>
      <c r="N23" s="564"/>
      <c r="O23" s="564"/>
      <c r="P23" s="564"/>
      <c r="Q23" s="564"/>
      <c r="R23" s="564"/>
      <c r="S23" s="564"/>
      <c r="T23" s="564"/>
      <c r="U23" s="541">
        <f t="shared" si="0"/>
        <v>0</v>
      </c>
      <c r="V23" s="542">
        <f>+D23+Nov!V23</f>
        <v>0</v>
      </c>
      <c r="W23" s="542">
        <f>+E23+Nov!W23</f>
        <v>0</v>
      </c>
      <c r="X23" s="545">
        <f>+F23+Nov!X23</f>
        <v>0</v>
      </c>
      <c r="Y23" s="568"/>
      <c r="Z23" s="568"/>
      <c r="AA23" s="568"/>
      <c r="AB23" s="545">
        <f>+J23+Nov!AB23</f>
        <v>0</v>
      </c>
      <c r="AC23" s="568"/>
      <c r="AD23" s="568"/>
      <c r="AE23" s="545"/>
      <c r="AF23" s="545">
        <f>+N23+Nov!AF23</f>
        <v>0</v>
      </c>
      <c r="AG23" s="545">
        <f>+O23+Nov!AG23</f>
        <v>0</v>
      </c>
      <c r="AH23" s="545">
        <f>+P23+Nov!AH23</f>
        <v>0</v>
      </c>
      <c r="AI23" s="545">
        <f>+Q23+Nov!AI23</f>
        <v>0</v>
      </c>
      <c r="AJ23" s="545">
        <f>+R23+Nov!AJ23</f>
        <v>0</v>
      </c>
      <c r="AK23" s="545">
        <f>+S23+Nov!AK23</f>
        <v>0</v>
      </c>
      <c r="AL23" s="545">
        <f>+T23+Nov!AL23</f>
        <v>0</v>
      </c>
      <c r="AM23" s="545">
        <f t="shared" si="1"/>
        <v>0</v>
      </c>
    </row>
    <row r="24" spans="1:39" s="348" customFormat="1" ht="27.6" hidden="1">
      <c r="A24" s="396" t="s">
        <v>395</v>
      </c>
      <c r="B24" s="571" t="s">
        <v>481</v>
      </c>
      <c r="C24" s="371" t="s">
        <v>392</v>
      </c>
      <c r="D24" s="563"/>
      <c r="E24" s="537"/>
      <c r="F24" s="540"/>
      <c r="G24" s="538"/>
      <c r="H24" s="538"/>
      <c r="I24" s="538"/>
      <c r="J24" s="540"/>
      <c r="K24" s="538"/>
      <c r="L24" s="538"/>
      <c r="M24" s="564"/>
      <c r="N24" s="564"/>
      <c r="O24" s="564"/>
      <c r="P24" s="564"/>
      <c r="Q24" s="564"/>
      <c r="R24" s="564"/>
      <c r="S24" s="564"/>
      <c r="T24" s="564"/>
      <c r="U24" s="541">
        <f t="shared" si="0"/>
        <v>0</v>
      </c>
      <c r="V24" s="542">
        <f>+D24+Nov!V24</f>
        <v>0</v>
      </c>
      <c r="W24" s="542">
        <f>+E24+Nov!W24</f>
        <v>0</v>
      </c>
      <c r="X24" s="545">
        <f>+F24+Nov!X24</f>
        <v>0</v>
      </c>
      <c r="Y24" s="568"/>
      <c r="Z24" s="568"/>
      <c r="AA24" s="568"/>
      <c r="AB24" s="545">
        <f>+J24+Nov!AB24</f>
        <v>0</v>
      </c>
      <c r="AC24" s="568"/>
      <c r="AD24" s="568"/>
      <c r="AE24" s="545"/>
      <c r="AF24" s="545">
        <f>+N24+Nov!AF24</f>
        <v>0</v>
      </c>
      <c r="AG24" s="545">
        <f>+O24+Nov!AG24</f>
        <v>0</v>
      </c>
      <c r="AH24" s="545">
        <f>+P24+Nov!AH24</f>
        <v>0</v>
      </c>
      <c r="AI24" s="545">
        <f>+Q24+Nov!AI24</f>
        <v>0</v>
      </c>
      <c r="AJ24" s="545">
        <f>+R24+Nov!AJ24</f>
        <v>0</v>
      </c>
      <c r="AK24" s="545">
        <f>+S24+Nov!AK24</f>
        <v>0</v>
      </c>
      <c r="AL24" s="545">
        <f>+T24+Nov!AL24</f>
        <v>0</v>
      </c>
      <c r="AM24" s="545">
        <f t="shared" si="1"/>
        <v>0</v>
      </c>
    </row>
    <row r="25" spans="1:39" s="348" customFormat="1" ht="12.6" customHeight="1">
      <c r="A25" s="396" t="s">
        <v>396</v>
      </c>
      <c r="B25" s="370" t="s">
        <v>482</v>
      </c>
      <c r="C25" s="371" t="s">
        <v>384</v>
      </c>
      <c r="D25" s="563"/>
      <c r="E25" s="537"/>
      <c r="F25" s="540"/>
      <c r="G25" s="538"/>
      <c r="H25" s="538"/>
      <c r="I25" s="538"/>
      <c r="J25" s="540"/>
      <c r="K25" s="538"/>
      <c r="L25" s="538"/>
      <c r="M25" s="564"/>
      <c r="N25" s="564"/>
      <c r="O25" s="564"/>
      <c r="P25" s="564"/>
      <c r="Q25" s="564"/>
      <c r="R25" s="564"/>
      <c r="S25" s="564"/>
      <c r="T25" s="564"/>
      <c r="U25" s="541">
        <f t="shared" si="0"/>
        <v>0</v>
      </c>
      <c r="V25" s="542">
        <f>+D25+Nov!V25</f>
        <v>0</v>
      </c>
      <c r="W25" s="542">
        <f>+E25+Nov!W25</f>
        <v>0</v>
      </c>
      <c r="X25" s="545">
        <f>+F25+Nov!X25</f>
        <v>0</v>
      </c>
      <c r="Y25" s="568"/>
      <c r="Z25" s="568"/>
      <c r="AA25" s="568"/>
      <c r="AB25" s="545">
        <f>+J25+Nov!AB25</f>
        <v>0</v>
      </c>
      <c r="AC25" s="568"/>
      <c r="AD25" s="568"/>
      <c r="AE25" s="545"/>
      <c r="AF25" s="545">
        <f>+N25+Nov!AF25</f>
        <v>0</v>
      </c>
      <c r="AG25" s="545">
        <f>+O25+Nov!AG25</f>
        <v>0</v>
      </c>
      <c r="AH25" s="545">
        <f>+P25+Nov!AH25</f>
        <v>0</v>
      </c>
      <c r="AI25" s="545">
        <f>+Q25+Nov!AI25</f>
        <v>0</v>
      </c>
      <c r="AJ25" s="545">
        <f>+R25+Nov!AJ25</f>
        <v>0</v>
      </c>
      <c r="AK25" s="545">
        <f>+S25+Nov!AK25</f>
        <v>0</v>
      </c>
      <c r="AL25" s="545">
        <f>+T25+Nov!AL25</f>
        <v>0</v>
      </c>
      <c r="AM25" s="545">
        <f t="shared" si="1"/>
        <v>0</v>
      </c>
    </row>
    <row r="26" spans="1:39" s="348" customFormat="1" ht="13.8">
      <c r="A26" s="396" t="s">
        <v>397</v>
      </c>
      <c r="B26" s="370" t="s">
        <v>483</v>
      </c>
      <c r="C26" s="371" t="s">
        <v>398</v>
      </c>
      <c r="D26" s="563"/>
      <c r="E26" s="537"/>
      <c r="F26" s="540"/>
      <c r="G26" s="538"/>
      <c r="H26" s="538"/>
      <c r="I26" s="538"/>
      <c r="J26" s="540"/>
      <c r="K26" s="538"/>
      <c r="L26" s="538"/>
      <c r="M26" s="564"/>
      <c r="N26" s="564"/>
      <c r="O26" s="564"/>
      <c r="P26" s="564"/>
      <c r="Q26" s="564"/>
      <c r="R26" s="564"/>
      <c r="S26" s="564"/>
      <c r="T26" s="564"/>
      <c r="U26" s="541">
        <f t="shared" si="0"/>
        <v>0</v>
      </c>
      <c r="V26" s="542">
        <f>+D26+Nov!V26</f>
        <v>0</v>
      </c>
      <c r="W26" s="542">
        <f>+E26+Nov!W26</f>
        <v>0</v>
      </c>
      <c r="X26" s="545">
        <f>+F26+Nov!X26</f>
        <v>0</v>
      </c>
      <c r="Y26" s="568"/>
      <c r="Z26" s="568"/>
      <c r="AA26" s="568"/>
      <c r="AB26" s="545">
        <f>+J26+Nov!AB26</f>
        <v>0</v>
      </c>
      <c r="AC26" s="568"/>
      <c r="AD26" s="568"/>
      <c r="AE26" s="545"/>
      <c r="AF26" s="545">
        <f>+N26+Nov!AF26</f>
        <v>0</v>
      </c>
      <c r="AG26" s="545">
        <f>+O26+Nov!AG26</f>
        <v>0</v>
      </c>
      <c r="AH26" s="545">
        <f>+P26+Nov!AH26</f>
        <v>0</v>
      </c>
      <c r="AI26" s="545">
        <f>+Q26+Nov!AI26</f>
        <v>0</v>
      </c>
      <c r="AJ26" s="545">
        <f>+R26+Nov!AJ26</f>
        <v>0</v>
      </c>
      <c r="AK26" s="545">
        <f>+S26+Nov!AK26</f>
        <v>0</v>
      </c>
      <c r="AL26" s="545">
        <f>+T26+Nov!AL26</f>
        <v>0</v>
      </c>
      <c r="AM26" s="545">
        <f t="shared" si="1"/>
        <v>0</v>
      </c>
    </row>
    <row r="27" spans="1:39" s="348" customFormat="1" ht="13.8">
      <c r="A27" s="396" t="s">
        <v>399</v>
      </c>
      <c r="B27" s="370" t="s">
        <v>484</v>
      </c>
      <c r="C27" s="371" t="s">
        <v>382</v>
      </c>
      <c r="D27" s="563"/>
      <c r="E27" s="537"/>
      <c r="F27" s="540"/>
      <c r="G27" s="538"/>
      <c r="H27" s="538"/>
      <c r="I27" s="538"/>
      <c r="J27" s="540"/>
      <c r="K27" s="538"/>
      <c r="L27" s="538"/>
      <c r="M27" s="564"/>
      <c r="N27" s="564"/>
      <c r="O27" s="564"/>
      <c r="P27" s="564"/>
      <c r="Q27" s="564"/>
      <c r="R27" s="564"/>
      <c r="S27" s="564"/>
      <c r="T27" s="564"/>
      <c r="U27" s="541">
        <f t="shared" si="0"/>
        <v>0</v>
      </c>
      <c r="V27" s="542">
        <f>+D27+Nov!V27</f>
        <v>0</v>
      </c>
      <c r="W27" s="542">
        <f>+E27+Nov!W27</f>
        <v>0</v>
      </c>
      <c r="X27" s="545">
        <f>+F27+Nov!X27</f>
        <v>0</v>
      </c>
      <c r="Y27" s="568"/>
      <c r="Z27" s="568"/>
      <c r="AA27" s="568"/>
      <c r="AB27" s="545">
        <f>+J27+Nov!AB27</f>
        <v>0</v>
      </c>
      <c r="AC27" s="568"/>
      <c r="AD27" s="568"/>
      <c r="AE27" s="545"/>
      <c r="AF27" s="545">
        <f>+N27+Nov!AF27</f>
        <v>0</v>
      </c>
      <c r="AG27" s="545">
        <f>+O27+Nov!AG27</f>
        <v>0</v>
      </c>
      <c r="AH27" s="545">
        <f>+P27+Nov!AH27</f>
        <v>0</v>
      </c>
      <c r="AI27" s="545">
        <f>+Q27+Nov!AI27</f>
        <v>0</v>
      </c>
      <c r="AJ27" s="545">
        <f>+R27+Nov!AJ27</f>
        <v>0</v>
      </c>
      <c r="AK27" s="545">
        <f>+S27+Nov!AK27</f>
        <v>0</v>
      </c>
      <c r="AL27" s="545">
        <f>+T27+Nov!AL27</f>
        <v>0</v>
      </c>
      <c r="AM27" s="545">
        <f t="shared" si="1"/>
        <v>0</v>
      </c>
    </row>
    <row r="28" spans="1:39" s="348" customFormat="1" thickBot="1">
      <c r="A28" s="396" t="s">
        <v>400</v>
      </c>
      <c r="B28" s="373" t="s">
        <v>485</v>
      </c>
      <c r="C28" s="371" t="s">
        <v>384</v>
      </c>
      <c r="D28" s="563"/>
      <c r="E28" s="537"/>
      <c r="F28" s="540"/>
      <c r="G28" s="538"/>
      <c r="H28" s="538"/>
      <c r="I28" s="538"/>
      <c r="J28" s="540"/>
      <c r="K28" s="538"/>
      <c r="L28" s="538"/>
      <c r="M28" s="564"/>
      <c r="N28" s="564"/>
      <c r="O28" s="564"/>
      <c r="P28" s="564"/>
      <c r="Q28" s="564"/>
      <c r="R28" s="564"/>
      <c r="S28" s="564"/>
      <c r="T28" s="564"/>
      <c r="U28" s="541">
        <f t="shared" si="0"/>
        <v>0</v>
      </c>
      <c r="V28" s="542">
        <f>+D28+Nov!V28</f>
        <v>0</v>
      </c>
      <c r="W28" s="542">
        <f>+E28+Nov!W28</f>
        <v>0</v>
      </c>
      <c r="X28" s="545">
        <f>+F28+Nov!X28</f>
        <v>0</v>
      </c>
      <c r="Y28" s="568"/>
      <c r="Z28" s="568"/>
      <c r="AA28" s="568"/>
      <c r="AB28" s="545">
        <f>+J28+Nov!AB28</f>
        <v>0</v>
      </c>
      <c r="AC28" s="568"/>
      <c r="AD28" s="568"/>
      <c r="AE28" s="545"/>
      <c r="AF28" s="545">
        <f>+N28+Nov!AF28</f>
        <v>0</v>
      </c>
      <c r="AG28" s="545">
        <f>+O28+Nov!AG28</f>
        <v>0</v>
      </c>
      <c r="AH28" s="545">
        <f>+P28+Nov!AH28</f>
        <v>0</v>
      </c>
      <c r="AI28" s="545">
        <f>+Q28+Nov!AI28</f>
        <v>0</v>
      </c>
      <c r="AJ28" s="545">
        <f>+R28+Nov!AJ28</f>
        <v>0</v>
      </c>
      <c r="AK28" s="545">
        <f>+S28+Nov!AK28</f>
        <v>0</v>
      </c>
      <c r="AL28" s="545">
        <f>+T28+Nov!AL28</f>
        <v>0</v>
      </c>
      <c r="AM28" s="545">
        <f t="shared" si="1"/>
        <v>0</v>
      </c>
    </row>
    <row r="29" spans="1:39" s="348" customFormat="1" thickBot="1">
      <c r="A29" s="396" t="s">
        <v>401</v>
      </c>
      <c r="B29" s="373" t="s">
        <v>486</v>
      </c>
      <c r="C29" s="371" t="s">
        <v>384</v>
      </c>
      <c r="D29" s="563"/>
      <c r="E29" s="537"/>
      <c r="F29" s="540"/>
      <c r="G29" s="538"/>
      <c r="H29" s="538"/>
      <c r="I29" s="538"/>
      <c r="J29" s="540"/>
      <c r="K29" s="538"/>
      <c r="L29" s="538"/>
      <c r="M29" s="564"/>
      <c r="N29" s="564"/>
      <c r="O29" s="564"/>
      <c r="P29" s="564"/>
      <c r="Q29" s="564"/>
      <c r="R29" s="564"/>
      <c r="S29" s="564"/>
      <c r="T29" s="564"/>
      <c r="U29" s="541">
        <f t="shared" si="0"/>
        <v>0</v>
      </c>
      <c r="V29" s="542">
        <f>+D29+Nov!V29</f>
        <v>0</v>
      </c>
      <c r="W29" s="542">
        <f>+E29+Nov!W29</f>
        <v>0</v>
      </c>
      <c r="X29" s="545">
        <f>+F29+Nov!X29</f>
        <v>0</v>
      </c>
      <c r="Y29" s="568"/>
      <c r="Z29" s="568"/>
      <c r="AA29" s="568"/>
      <c r="AB29" s="545">
        <f>+J29+Nov!AB29</f>
        <v>0</v>
      </c>
      <c r="AC29" s="568"/>
      <c r="AD29" s="568"/>
      <c r="AE29" s="545"/>
      <c r="AF29" s="545">
        <f>+N29+Nov!AF29</f>
        <v>0</v>
      </c>
      <c r="AG29" s="545">
        <f>+O29+Nov!AG29</f>
        <v>0</v>
      </c>
      <c r="AH29" s="545">
        <f>+P29+Nov!AH29</f>
        <v>0</v>
      </c>
      <c r="AI29" s="545">
        <f>+Q29+Nov!AI29</f>
        <v>0</v>
      </c>
      <c r="AJ29" s="545">
        <f>+R29+Nov!AJ29</f>
        <v>0</v>
      </c>
      <c r="AK29" s="545">
        <f>+S29+Nov!AK29</f>
        <v>0</v>
      </c>
      <c r="AL29" s="545">
        <f>+T29+Nov!AL29</f>
        <v>0</v>
      </c>
      <c r="AM29" s="545">
        <f t="shared" si="1"/>
        <v>0</v>
      </c>
    </row>
    <row r="30" spans="1:39" s="348" customFormat="1" thickBot="1">
      <c r="A30" s="396" t="s">
        <v>402</v>
      </c>
      <c r="B30" s="374" t="s">
        <v>487</v>
      </c>
      <c r="C30" s="371" t="s">
        <v>403</v>
      </c>
      <c r="D30" s="563"/>
      <c r="E30" s="537"/>
      <c r="F30" s="540"/>
      <c r="G30" s="538"/>
      <c r="H30" s="538"/>
      <c r="I30" s="538"/>
      <c r="J30" s="540"/>
      <c r="K30" s="538"/>
      <c r="L30" s="538"/>
      <c r="M30" s="564"/>
      <c r="N30" s="564"/>
      <c r="O30" s="564"/>
      <c r="P30" s="564"/>
      <c r="Q30" s="564"/>
      <c r="R30" s="564"/>
      <c r="S30" s="564"/>
      <c r="T30" s="564"/>
      <c r="U30" s="541">
        <f t="shared" si="0"/>
        <v>0</v>
      </c>
      <c r="V30" s="542">
        <f>+D30+Nov!V30</f>
        <v>0</v>
      </c>
      <c r="W30" s="542">
        <f>+E30+Nov!W30</f>
        <v>0</v>
      </c>
      <c r="X30" s="545">
        <f>+F30+Nov!X30</f>
        <v>0</v>
      </c>
      <c r="Y30" s="568"/>
      <c r="Z30" s="568"/>
      <c r="AA30" s="568"/>
      <c r="AB30" s="545">
        <f>+J30+Nov!AB30</f>
        <v>0</v>
      </c>
      <c r="AC30" s="568"/>
      <c r="AD30" s="568"/>
      <c r="AE30" s="545"/>
      <c r="AF30" s="545">
        <f>+N30+Nov!AF30</f>
        <v>0</v>
      </c>
      <c r="AG30" s="545">
        <f>+O30+Nov!AG30</f>
        <v>0</v>
      </c>
      <c r="AH30" s="545">
        <f>+P30+Nov!AH30</f>
        <v>0</v>
      </c>
      <c r="AI30" s="545">
        <f>+Q30+Nov!AI30</f>
        <v>0</v>
      </c>
      <c r="AJ30" s="545">
        <f>+R30+Nov!AJ30</f>
        <v>0</v>
      </c>
      <c r="AK30" s="545">
        <f>+S30+Nov!AK30</f>
        <v>0</v>
      </c>
      <c r="AL30" s="545">
        <f>+T30+Nov!AL30</f>
        <v>0</v>
      </c>
      <c r="AM30" s="545">
        <f t="shared" si="1"/>
        <v>0</v>
      </c>
    </row>
    <row r="31" spans="1:39" s="348" customFormat="1" hidden="1" thickBot="1">
      <c r="A31" s="396" t="s">
        <v>404</v>
      </c>
      <c r="B31" s="572" t="s">
        <v>488</v>
      </c>
      <c r="C31" s="375" t="s">
        <v>405</v>
      </c>
      <c r="D31" s="563"/>
      <c r="E31" s="537"/>
      <c r="F31" s="540"/>
      <c r="G31" s="538"/>
      <c r="H31" s="538"/>
      <c r="I31" s="538"/>
      <c r="J31" s="540"/>
      <c r="K31" s="538"/>
      <c r="L31" s="538"/>
      <c r="M31" s="564"/>
      <c r="N31" s="564"/>
      <c r="O31" s="564"/>
      <c r="P31" s="564"/>
      <c r="Q31" s="564"/>
      <c r="R31" s="564"/>
      <c r="S31" s="564"/>
      <c r="T31" s="564"/>
      <c r="U31" s="541">
        <f t="shared" si="0"/>
        <v>0</v>
      </c>
      <c r="V31" s="542">
        <f>+D31+Nov!V31</f>
        <v>0</v>
      </c>
      <c r="W31" s="542">
        <f>+E31+Nov!W31</f>
        <v>0</v>
      </c>
      <c r="X31" s="545">
        <f>+F31+Nov!X31</f>
        <v>0</v>
      </c>
      <c r="Y31" s="568"/>
      <c r="Z31" s="568"/>
      <c r="AA31" s="568"/>
      <c r="AB31" s="545">
        <f>+J31+Nov!AB31</f>
        <v>0</v>
      </c>
      <c r="AC31" s="568"/>
      <c r="AD31" s="568"/>
      <c r="AE31" s="545"/>
      <c r="AF31" s="545">
        <f>+N31+Nov!AF31</f>
        <v>0</v>
      </c>
      <c r="AG31" s="545">
        <f>+O31+Nov!AG31</f>
        <v>0</v>
      </c>
      <c r="AH31" s="545">
        <f>+P31+Nov!AH31</f>
        <v>0</v>
      </c>
      <c r="AI31" s="545">
        <f>+Q31+Nov!AI31</f>
        <v>0</v>
      </c>
      <c r="AJ31" s="545">
        <f>+R31+Nov!AJ31</f>
        <v>0</v>
      </c>
      <c r="AK31" s="545">
        <f>+S31+Nov!AK31</f>
        <v>0</v>
      </c>
      <c r="AL31" s="545">
        <f>+T31+Nov!AL31</f>
        <v>0</v>
      </c>
      <c r="AM31" s="545">
        <f t="shared" si="1"/>
        <v>0</v>
      </c>
    </row>
    <row r="32" spans="1:39" ht="15" thickBot="1">
      <c r="B32" s="376" t="s">
        <v>406</v>
      </c>
      <c r="C32" s="376"/>
      <c r="D32" s="546">
        <f t="shared" ref="D32:T32" si="2">SUM(D9:D31)</f>
        <v>0</v>
      </c>
      <c r="E32" s="546">
        <f t="shared" si="2"/>
        <v>0</v>
      </c>
      <c r="F32" s="549">
        <f t="shared" si="2"/>
        <v>0</v>
      </c>
      <c r="G32" s="547"/>
      <c r="H32" s="547"/>
      <c r="I32" s="547"/>
      <c r="J32" s="549">
        <f t="shared" si="2"/>
        <v>0</v>
      </c>
      <c r="K32" s="547"/>
      <c r="L32" s="547"/>
      <c r="M32" s="549">
        <f t="shared" si="2"/>
        <v>0</v>
      </c>
      <c r="N32" s="549">
        <f t="shared" si="2"/>
        <v>0</v>
      </c>
      <c r="O32" s="549">
        <f t="shared" si="2"/>
        <v>0</v>
      </c>
      <c r="P32" s="549">
        <f t="shared" si="2"/>
        <v>0</v>
      </c>
      <c r="Q32" s="549">
        <f t="shared" si="2"/>
        <v>0</v>
      </c>
      <c r="R32" s="549">
        <f t="shared" si="2"/>
        <v>0</v>
      </c>
      <c r="S32" s="549">
        <f t="shared" si="2"/>
        <v>0</v>
      </c>
      <c r="T32" s="549">
        <f t="shared" si="2"/>
        <v>0</v>
      </c>
      <c r="U32" s="550">
        <f>SUM(U8:U31)</f>
        <v>0</v>
      </c>
      <c r="V32" s="546">
        <f t="shared" ref="V32:AM32" si="3">SUM(V9:V31)</f>
        <v>0</v>
      </c>
      <c r="W32" s="546">
        <f t="shared" si="3"/>
        <v>0</v>
      </c>
      <c r="X32" s="549">
        <f t="shared" si="3"/>
        <v>0</v>
      </c>
      <c r="Y32" s="547"/>
      <c r="Z32" s="547"/>
      <c r="AA32" s="547"/>
      <c r="AB32" s="549">
        <f t="shared" si="3"/>
        <v>0</v>
      </c>
      <c r="AC32" s="547"/>
      <c r="AD32" s="547"/>
      <c r="AE32" s="549"/>
      <c r="AF32" s="549">
        <f t="shared" si="3"/>
        <v>0</v>
      </c>
      <c r="AG32" s="549">
        <f t="shared" si="3"/>
        <v>0</v>
      </c>
      <c r="AH32" s="549">
        <f t="shared" si="3"/>
        <v>0</v>
      </c>
      <c r="AI32" s="549">
        <f t="shared" si="3"/>
        <v>0</v>
      </c>
      <c r="AJ32" s="549">
        <f t="shared" si="3"/>
        <v>0</v>
      </c>
      <c r="AK32" s="549">
        <f t="shared" si="3"/>
        <v>0</v>
      </c>
      <c r="AL32" s="549">
        <f t="shared" si="3"/>
        <v>0</v>
      </c>
      <c r="AM32" s="549">
        <f t="shared" si="3"/>
        <v>0</v>
      </c>
    </row>
    <row r="33" spans="1:39">
      <c r="B33" s="377"/>
      <c r="C33" s="377"/>
      <c r="W33" s="378"/>
    </row>
    <row r="34" spans="1:39" ht="16.2" thickBot="1">
      <c r="B34" s="393"/>
    </row>
    <row r="35" spans="1:39" ht="16.2" thickBot="1">
      <c r="A35" s="347"/>
      <c r="B35" s="433" t="s">
        <v>428</v>
      </c>
      <c r="D35" s="438" t="s">
        <v>425</v>
      </c>
      <c r="E35" s="439"/>
      <c r="F35" s="439"/>
      <c r="G35" s="439"/>
      <c r="H35" s="439"/>
      <c r="I35" s="439"/>
      <c r="J35" s="439"/>
      <c r="K35" s="439"/>
      <c r="L35" s="439"/>
      <c r="M35" s="440"/>
      <c r="N35" s="440"/>
      <c r="O35" s="440"/>
      <c r="P35" s="440"/>
      <c r="Q35" s="440"/>
      <c r="R35" s="440"/>
      <c r="S35" s="440"/>
      <c r="T35" s="440"/>
      <c r="U35" s="441"/>
      <c r="V35" s="442" t="s">
        <v>358</v>
      </c>
      <c r="W35" s="443"/>
      <c r="X35" s="444"/>
      <c r="Y35" s="444"/>
      <c r="Z35" s="444"/>
      <c r="AA35" s="444"/>
      <c r="AB35" s="444"/>
      <c r="AC35" s="444"/>
      <c r="AD35" s="444"/>
      <c r="AE35" s="444"/>
      <c r="AF35" s="444"/>
      <c r="AG35" s="444"/>
      <c r="AH35" s="444"/>
      <c r="AI35" s="444"/>
      <c r="AJ35" s="444"/>
      <c r="AK35" s="444"/>
      <c r="AL35" s="444"/>
      <c r="AM35" s="445"/>
    </row>
    <row r="36" spans="1:39" s="348" customFormat="1" ht="39" customHeight="1" thickBot="1">
      <c r="D36" s="349" t="str">
        <f>D7</f>
        <v>Individuals Served</v>
      </c>
      <c r="E36" s="519" t="str">
        <f t="shared" ref="E36:AM36" si="4">E7</f>
        <v>Units of Service</v>
      </c>
      <c r="F36" s="532" t="str">
        <f t="shared" si="4"/>
        <v>OAA Title III B</v>
      </c>
      <c r="G36" s="533" t="str">
        <f t="shared" si="4"/>
        <v>OAA Title III C1</v>
      </c>
      <c r="H36" s="532" t="str">
        <f t="shared" si="4"/>
        <v>OAA Title III C2</v>
      </c>
      <c r="I36" s="532" t="str">
        <f t="shared" si="4"/>
        <v>OAA Title III E</v>
      </c>
      <c r="J36" s="532" t="str">
        <f t="shared" si="4"/>
        <v>OAA ARPA Title III B</v>
      </c>
      <c r="K36" s="533" t="str">
        <f t="shared" si="4"/>
        <v>OAA ARPA Title III C1</v>
      </c>
      <c r="L36" s="576" t="str">
        <f t="shared" si="4"/>
        <v>OAA APRA Title III C2</v>
      </c>
      <c r="M36" s="519" t="str">
        <f t="shared" si="4"/>
        <v>Tax Levy</v>
      </c>
      <c r="N36" s="519" t="str">
        <f t="shared" si="4"/>
        <v>Basic County Allocation (BCA)</v>
      </c>
      <c r="O36" s="519" t="str">
        <f t="shared" si="4"/>
        <v>85.21 FUNDS</v>
      </c>
      <c r="P36" s="519" t="str">
        <f t="shared" si="4"/>
        <v>AFCSP</v>
      </c>
      <c r="Q36" s="519" t="str">
        <f t="shared" si="4"/>
        <v>Non Federal Match - Cash</v>
      </c>
      <c r="R36" s="519" t="str">
        <f t="shared" si="4"/>
        <v>Non Federal Match - In-kind</v>
      </c>
      <c r="S36" s="519" t="str">
        <f t="shared" si="4"/>
        <v>Other (local, State, Fed)</v>
      </c>
      <c r="T36" s="519" t="str">
        <f t="shared" si="4"/>
        <v>Program Income</v>
      </c>
      <c r="U36" s="519" t="str">
        <f t="shared" si="4"/>
        <v>Total Expenditures</v>
      </c>
      <c r="V36" s="519" t="str">
        <f t="shared" si="4"/>
        <v>Individuals Served</v>
      </c>
      <c r="W36" s="519" t="str">
        <f t="shared" si="4"/>
        <v>Units of Service</v>
      </c>
      <c r="X36" s="532" t="str">
        <f t="shared" si="4"/>
        <v>OAA Title III B</v>
      </c>
      <c r="Y36" s="533" t="str">
        <f t="shared" si="4"/>
        <v>OAA Title III C1</v>
      </c>
      <c r="Z36" s="534" t="str">
        <f t="shared" si="4"/>
        <v>OAA Title III C2</v>
      </c>
      <c r="AA36" s="532" t="str">
        <f t="shared" si="4"/>
        <v>OAA Title III E</v>
      </c>
      <c r="AB36" s="532" t="str">
        <f t="shared" si="4"/>
        <v>OAA ARPA Title III B</v>
      </c>
      <c r="AC36" s="533" t="str">
        <f t="shared" si="4"/>
        <v>OAA ARPA Title III C1</v>
      </c>
      <c r="AD36" s="534" t="str">
        <f t="shared" si="4"/>
        <v>OAA APRA Title III C2</v>
      </c>
      <c r="AE36" s="519" t="str">
        <f t="shared" si="4"/>
        <v>Tax Levy</v>
      </c>
      <c r="AF36" s="519" t="str">
        <f t="shared" si="4"/>
        <v>Basic County Allocation (BCA)</v>
      </c>
      <c r="AG36" s="519" t="str">
        <f t="shared" si="4"/>
        <v>85.21 Funds</v>
      </c>
      <c r="AH36" s="519" t="str">
        <f t="shared" si="4"/>
        <v>AFCSP</v>
      </c>
      <c r="AI36" s="519" t="str">
        <f t="shared" si="4"/>
        <v>Non Federal Match - Cash</v>
      </c>
      <c r="AJ36" s="519" t="str">
        <f t="shared" si="4"/>
        <v>Non Federal Match - In-kind</v>
      </c>
      <c r="AK36" s="519" t="str">
        <f t="shared" si="4"/>
        <v>Other (local, State, Fed)</v>
      </c>
      <c r="AL36" s="519" t="str">
        <f t="shared" si="4"/>
        <v>Program Income</v>
      </c>
      <c r="AM36" s="519" t="str">
        <f t="shared" si="4"/>
        <v>Total Expenditures</v>
      </c>
    </row>
    <row r="37" spans="1:39" ht="28.8">
      <c r="B37" s="357" t="s">
        <v>366</v>
      </c>
      <c r="C37" s="358" t="s">
        <v>367</v>
      </c>
      <c r="D37" s="359"/>
      <c r="E37" s="360"/>
      <c r="F37" s="401"/>
      <c r="G37" s="360"/>
      <c r="H37" s="401"/>
      <c r="I37" s="401"/>
      <c r="J37" s="401"/>
      <c r="K37" s="360"/>
      <c r="L37" s="401"/>
      <c r="M37" s="360"/>
      <c r="N37" s="360"/>
      <c r="O37" s="360"/>
      <c r="P37" s="360"/>
      <c r="Q37" s="360"/>
      <c r="R37" s="360"/>
      <c r="S37" s="360"/>
      <c r="T37" s="360"/>
      <c r="U37" s="360"/>
      <c r="V37" s="360"/>
      <c r="W37" s="360"/>
      <c r="X37" s="401"/>
      <c r="Y37" s="360"/>
      <c r="Z37" s="360"/>
      <c r="AA37" s="401"/>
      <c r="AB37" s="401"/>
      <c r="AC37" s="360"/>
      <c r="AD37" s="360"/>
      <c r="AE37" s="360"/>
      <c r="AF37" s="360"/>
      <c r="AG37" s="360"/>
      <c r="AH37" s="360"/>
      <c r="AI37" s="360"/>
      <c r="AJ37" s="360"/>
      <c r="AK37" s="360"/>
      <c r="AL37" s="360"/>
      <c r="AM37" s="360"/>
    </row>
    <row r="38" spans="1:39" ht="14.1" customHeight="1">
      <c r="A38" s="348" t="s">
        <v>370</v>
      </c>
      <c r="B38" s="389" t="s">
        <v>371</v>
      </c>
      <c r="C38" s="390" t="s">
        <v>372</v>
      </c>
      <c r="D38" s="536"/>
      <c r="E38" s="537"/>
      <c r="F38" s="538"/>
      <c r="G38" s="539"/>
      <c r="H38" s="538"/>
      <c r="I38" s="538"/>
      <c r="J38" s="538"/>
      <c r="K38" s="540"/>
      <c r="L38" s="538"/>
      <c r="M38" s="539"/>
      <c r="N38" s="539"/>
      <c r="O38" s="539"/>
      <c r="P38" s="539"/>
      <c r="Q38" s="539"/>
      <c r="R38" s="539"/>
      <c r="S38" s="539"/>
      <c r="T38" s="539"/>
      <c r="U38" s="541">
        <f>SUM(F38:T38)</f>
        <v>0</v>
      </c>
      <c r="V38" s="542">
        <f>+D38+Nov!V38</f>
        <v>0</v>
      </c>
      <c r="W38" s="542">
        <f>+E38+Nov!W38</f>
        <v>0</v>
      </c>
      <c r="X38" s="538"/>
      <c r="Y38" s="544">
        <f>+G38+Nov!Y38</f>
        <v>0</v>
      </c>
      <c r="Z38" s="544">
        <f>+H38+Nov!Z38</f>
        <v>0</v>
      </c>
      <c r="AA38" s="538"/>
      <c r="AB38" s="538"/>
      <c r="AC38" s="538">
        <f>+K38+Nov!AC38</f>
        <v>0</v>
      </c>
      <c r="AD38" s="538">
        <f>+L38+Nov!AD38</f>
        <v>0</v>
      </c>
      <c r="AE38" s="544"/>
      <c r="AF38" s="544">
        <f>+N38+Nov!AF38</f>
        <v>0</v>
      </c>
      <c r="AG38" s="544">
        <f>+O38+Nov!AG38</f>
        <v>0</v>
      </c>
      <c r="AH38" s="544">
        <f>+P38+Nov!AH38</f>
        <v>0</v>
      </c>
      <c r="AI38" s="544">
        <f>+Q38+Nov!AI38</f>
        <v>0</v>
      </c>
      <c r="AJ38" s="544">
        <f>+R38+Nov!AJ38</f>
        <v>0</v>
      </c>
      <c r="AK38" s="544">
        <f>+S38+Nov!AK38</f>
        <v>0</v>
      </c>
      <c r="AL38" s="544">
        <f>+T38+Nov!AL38</f>
        <v>0</v>
      </c>
      <c r="AM38" s="545">
        <f>SUM(X38:AL38)</f>
        <v>0</v>
      </c>
    </row>
    <row r="39" spans="1:39">
      <c r="A39" s="348" t="s">
        <v>374</v>
      </c>
      <c r="B39" s="387" t="s">
        <v>375</v>
      </c>
      <c r="C39" s="388" t="s">
        <v>372</v>
      </c>
      <c r="D39" s="536"/>
      <c r="E39" s="537"/>
      <c r="F39" s="538"/>
      <c r="G39" s="539"/>
      <c r="H39" s="538"/>
      <c r="I39" s="538"/>
      <c r="J39" s="538"/>
      <c r="K39" s="540"/>
      <c r="L39" s="538"/>
      <c r="M39" s="540"/>
      <c r="N39" s="540"/>
      <c r="O39" s="539"/>
      <c r="P39" s="539"/>
      <c r="Q39" s="539"/>
      <c r="R39" s="539"/>
      <c r="S39" s="539"/>
      <c r="T39" s="539"/>
      <c r="U39" s="541">
        <f>SUM(F39:T39)</f>
        <v>0</v>
      </c>
      <c r="V39" s="542">
        <f>+D39+Nov!V39</f>
        <v>0</v>
      </c>
      <c r="W39" s="542">
        <f>+E39+Nov!W39</f>
        <v>0</v>
      </c>
      <c r="X39" s="538"/>
      <c r="Y39" s="544">
        <f>+G39+Nov!Y39</f>
        <v>0</v>
      </c>
      <c r="Z39" s="544">
        <f>+H39+Nov!Z39</f>
        <v>0</v>
      </c>
      <c r="AA39" s="538"/>
      <c r="AB39" s="538"/>
      <c r="AC39" s="538">
        <f>+K39+Nov!AC39</f>
        <v>0</v>
      </c>
      <c r="AD39" s="538">
        <f>+L39+Nov!AD39</f>
        <v>0</v>
      </c>
      <c r="AE39" s="544"/>
      <c r="AF39" s="544">
        <f>+N39+Nov!AF39</f>
        <v>0</v>
      </c>
      <c r="AG39" s="544">
        <f>+O39+Nov!AG39</f>
        <v>0</v>
      </c>
      <c r="AH39" s="544">
        <f>+P39+Nov!AH39</f>
        <v>0</v>
      </c>
      <c r="AI39" s="544">
        <f>+Q39+Nov!AI39</f>
        <v>0</v>
      </c>
      <c r="AJ39" s="544">
        <f>+R39+Nov!AJ39</f>
        <v>0</v>
      </c>
      <c r="AK39" s="544">
        <f>+S39+Nov!AK39</f>
        <v>0</v>
      </c>
      <c r="AL39" s="544">
        <f>+T39+Nov!AL39</f>
        <v>0</v>
      </c>
      <c r="AM39" s="545">
        <f>SUM(X39:AL39)</f>
        <v>0</v>
      </c>
    </row>
    <row r="40" spans="1:39" s="348" customFormat="1" thickBot="1">
      <c r="A40" s="348" t="s">
        <v>380</v>
      </c>
      <c r="B40" s="391" t="s">
        <v>381</v>
      </c>
      <c r="C40" s="392" t="s">
        <v>382</v>
      </c>
      <c r="D40" s="536"/>
      <c r="E40" s="537"/>
      <c r="F40" s="538"/>
      <c r="G40" s="539"/>
      <c r="H40" s="538"/>
      <c r="I40" s="538"/>
      <c r="J40" s="538"/>
      <c r="K40" s="540"/>
      <c r="L40" s="538"/>
      <c r="M40" s="540"/>
      <c r="N40" s="540"/>
      <c r="O40" s="539"/>
      <c r="P40" s="539"/>
      <c r="Q40" s="539"/>
      <c r="R40" s="539"/>
      <c r="S40" s="539"/>
      <c r="T40" s="539"/>
      <c r="U40" s="541">
        <f>SUM(F40:T40)</f>
        <v>0</v>
      </c>
      <c r="V40" s="542">
        <f>+D40+Nov!V40</f>
        <v>0</v>
      </c>
      <c r="W40" s="542">
        <f>+E40+Nov!W40</f>
        <v>0</v>
      </c>
      <c r="X40" s="538"/>
      <c r="Y40" s="544">
        <f>+G40+Nov!Y40</f>
        <v>0</v>
      </c>
      <c r="Z40" s="544">
        <f>+H40+Nov!Z40</f>
        <v>0</v>
      </c>
      <c r="AA40" s="538"/>
      <c r="AB40" s="538"/>
      <c r="AC40" s="538">
        <f>+K40+Nov!AC40</f>
        <v>0</v>
      </c>
      <c r="AD40" s="538">
        <f>+L40+Nov!AD40</f>
        <v>0</v>
      </c>
      <c r="AE40" s="544"/>
      <c r="AF40" s="544">
        <f>+N40+Nov!AF40</f>
        <v>0</v>
      </c>
      <c r="AG40" s="544">
        <f>+O40+Nov!AG40</f>
        <v>0</v>
      </c>
      <c r="AH40" s="544">
        <f>+P40+Nov!AH40</f>
        <v>0</v>
      </c>
      <c r="AI40" s="544">
        <f>+Q40+Nov!AI40</f>
        <v>0</v>
      </c>
      <c r="AJ40" s="544">
        <f>+R40+Nov!AJ40</f>
        <v>0</v>
      </c>
      <c r="AK40" s="544">
        <f>+S40+Nov!AK40</f>
        <v>0</v>
      </c>
      <c r="AL40" s="544">
        <f>+T40+Nov!AL40</f>
        <v>0</v>
      </c>
      <c r="AM40" s="545">
        <f>SUM(X40:AL40)</f>
        <v>0</v>
      </c>
    </row>
    <row r="41" spans="1:39" ht="15" thickBot="1">
      <c r="A41" s="348"/>
      <c r="B41" s="376" t="s">
        <v>406</v>
      </c>
      <c r="C41" s="376"/>
      <c r="D41" s="546">
        <f>SUM(D38:D40)</f>
        <v>0</v>
      </c>
      <c r="E41" s="546">
        <f t="shared" ref="E41:AM41" si="5">SUM(E38:E40)</f>
        <v>0</v>
      </c>
      <c r="F41" s="547"/>
      <c r="G41" s="548">
        <f t="shared" si="5"/>
        <v>0</v>
      </c>
      <c r="H41" s="547">
        <f t="shared" si="5"/>
        <v>0</v>
      </c>
      <c r="I41" s="547"/>
      <c r="J41" s="547"/>
      <c r="K41" s="549">
        <f t="shared" si="5"/>
        <v>0</v>
      </c>
      <c r="L41" s="547">
        <f t="shared" si="5"/>
        <v>0</v>
      </c>
      <c r="M41" s="549">
        <f t="shared" si="5"/>
        <v>0</v>
      </c>
      <c r="N41" s="549">
        <f t="shared" si="5"/>
        <v>0</v>
      </c>
      <c r="O41" s="549">
        <f t="shared" si="5"/>
        <v>0</v>
      </c>
      <c r="P41" s="549">
        <f t="shared" si="5"/>
        <v>0</v>
      </c>
      <c r="Q41" s="549">
        <f t="shared" si="5"/>
        <v>0</v>
      </c>
      <c r="R41" s="549">
        <f t="shared" si="5"/>
        <v>0</v>
      </c>
      <c r="S41" s="549">
        <f t="shared" si="5"/>
        <v>0</v>
      </c>
      <c r="T41" s="549">
        <f t="shared" si="5"/>
        <v>0</v>
      </c>
      <c r="U41" s="550">
        <f t="shared" si="5"/>
        <v>0</v>
      </c>
      <c r="V41" s="546">
        <f t="shared" si="5"/>
        <v>0</v>
      </c>
      <c r="W41" s="546">
        <f t="shared" si="5"/>
        <v>0</v>
      </c>
      <c r="X41" s="547"/>
      <c r="Y41" s="549">
        <f t="shared" si="5"/>
        <v>0</v>
      </c>
      <c r="Z41" s="549">
        <f t="shared" si="5"/>
        <v>0</v>
      </c>
      <c r="AA41" s="547"/>
      <c r="AB41" s="547"/>
      <c r="AC41" s="547">
        <f t="shared" si="5"/>
        <v>0</v>
      </c>
      <c r="AD41" s="547">
        <f t="shared" si="5"/>
        <v>0</v>
      </c>
      <c r="AE41" s="549"/>
      <c r="AF41" s="549">
        <f t="shared" si="5"/>
        <v>0</v>
      </c>
      <c r="AG41" s="549">
        <f t="shared" si="5"/>
        <v>0</v>
      </c>
      <c r="AH41" s="549">
        <f t="shared" si="5"/>
        <v>0</v>
      </c>
      <c r="AI41" s="549">
        <f t="shared" si="5"/>
        <v>0</v>
      </c>
      <c r="AJ41" s="549">
        <f t="shared" si="5"/>
        <v>0</v>
      </c>
      <c r="AK41" s="549">
        <f t="shared" si="5"/>
        <v>0</v>
      </c>
      <c r="AL41" s="549">
        <f t="shared" si="5"/>
        <v>0</v>
      </c>
      <c r="AM41" s="549">
        <f t="shared" si="5"/>
        <v>0</v>
      </c>
    </row>
    <row r="42" spans="1:39">
      <c r="W42" s="342"/>
    </row>
    <row r="43" spans="1:39" ht="15" thickBot="1">
      <c r="W43" s="342"/>
    </row>
    <row r="44" spans="1:39" ht="16.2" thickBot="1">
      <c r="A44" s="347"/>
      <c r="B44" s="433" t="s">
        <v>430</v>
      </c>
      <c r="D44" s="438" t="s">
        <v>425</v>
      </c>
      <c r="E44" s="439"/>
      <c r="F44" s="439"/>
      <c r="G44" s="439"/>
      <c r="H44" s="439"/>
      <c r="I44" s="439"/>
      <c r="J44" s="439"/>
      <c r="K44" s="439"/>
      <c r="L44" s="439"/>
      <c r="M44" s="440"/>
      <c r="N44" s="440"/>
      <c r="O44" s="440"/>
      <c r="P44" s="440"/>
      <c r="Q44" s="440"/>
      <c r="R44" s="440"/>
      <c r="S44" s="440"/>
      <c r="T44" s="440"/>
      <c r="U44" s="441"/>
      <c r="V44" s="442" t="s">
        <v>358</v>
      </c>
      <c r="W44" s="443"/>
      <c r="X44" s="444"/>
      <c r="Y44" s="444"/>
      <c r="Z44" s="444"/>
      <c r="AA44" s="444"/>
      <c r="AB44" s="444"/>
      <c r="AC44" s="444"/>
      <c r="AD44" s="444"/>
      <c r="AE44" s="444"/>
      <c r="AF44" s="444"/>
      <c r="AG44" s="444"/>
      <c r="AH44" s="444"/>
      <c r="AI44" s="444"/>
      <c r="AJ44" s="444"/>
      <c r="AK44" s="444"/>
      <c r="AL44" s="444"/>
      <c r="AM44" s="445"/>
    </row>
    <row r="45" spans="1:39" s="348" customFormat="1" ht="37.200000000000003" customHeight="1" thickBot="1">
      <c r="D45" s="349" t="str">
        <f>D7</f>
        <v>Individuals Served</v>
      </c>
      <c r="E45" s="519" t="str">
        <f t="shared" ref="E45:AM45" si="6">E7</f>
        <v>Units of Service</v>
      </c>
      <c r="F45" s="531" t="str">
        <f t="shared" si="6"/>
        <v>OAA Title III B</v>
      </c>
      <c r="G45" s="531" t="str">
        <f t="shared" si="6"/>
        <v>OAA Title III C1</v>
      </c>
      <c r="H45" s="531" t="str">
        <f t="shared" si="6"/>
        <v>OAA Title III C2</v>
      </c>
      <c r="I45" s="518" t="str">
        <f t="shared" si="6"/>
        <v>OAA Title III E</v>
      </c>
      <c r="J45" s="531" t="str">
        <f t="shared" si="6"/>
        <v>OAA ARPA Title III B</v>
      </c>
      <c r="K45" s="531" t="str">
        <f t="shared" si="6"/>
        <v>OAA ARPA Title III C1</v>
      </c>
      <c r="L45" s="577" t="str">
        <f t="shared" si="6"/>
        <v>OAA APRA Title III C2</v>
      </c>
      <c r="M45" s="518" t="str">
        <f t="shared" si="6"/>
        <v>Tax Levy</v>
      </c>
      <c r="N45" s="518" t="str">
        <f t="shared" si="6"/>
        <v>Basic County Allocation (BCA)</v>
      </c>
      <c r="O45" s="535" t="str">
        <f t="shared" si="6"/>
        <v>85.21 FUNDS</v>
      </c>
      <c r="P45" s="518" t="str">
        <f t="shared" si="6"/>
        <v>AFCSP</v>
      </c>
      <c r="Q45" s="518" t="str">
        <f t="shared" si="6"/>
        <v>Non Federal Match - Cash</v>
      </c>
      <c r="R45" s="518" t="str">
        <f t="shared" si="6"/>
        <v>Non Federal Match - In-kind</v>
      </c>
      <c r="S45" s="518" t="str">
        <f t="shared" si="6"/>
        <v>Other (local, State, Fed)</v>
      </c>
      <c r="T45" s="518" t="str">
        <f t="shared" si="6"/>
        <v>Program Income</v>
      </c>
      <c r="U45" s="518" t="str">
        <f t="shared" si="6"/>
        <v>Total Expenditures</v>
      </c>
      <c r="V45" s="518" t="str">
        <f t="shared" si="6"/>
        <v>Individuals Served</v>
      </c>
      <c r="W45" s="518" t="str">
        <f t="shared" si="6"/>
        <v>Units of Service</v>
      </c>
      <c r="X45" s="531" t="str">
        <f t="shared" si="6"/>
        <v>OAA Title III B</v>
      </c>
      <c r="Y45" s="531" t="str">
        <f t="shared" si="6"/>
        <v>OAA Title III C1</v>
      </c>
      <c r="Z45" s="531" t="str">
        <f t="shared" si="6"/>
        <v>OAA Title III C2</v>
      </c>
      <c r="AA45" s="518" t="str">
        <f t="shared" si="6"/>
        <v>OAA Title III E</v>
      </c>
      <c r="AB45" s="531" t="str">
        <f t="shared" si="6"/>
        <v>OAA ARPA Title III B</v>
      </c>
      <c r="AC45" s="531" t="str">
        <f t="shared" si="6"/>
        <v>OAA ARPA Title III C1</v>
      </c>
      <c r="AD45" s="531" t="str">
        <f t="shared" si="6"/>
        <v>OAA APRA Title III C2</v>
      </c>
      <c r="AE45" s="518" t="str">
        <f t="shared" si="6"/>
        <v>Tax Levy</v>
      </c>
      <c r="AF45" s="518" t="str">
        <f t="shared" si="6"/>
        <v>Basic County Allocation (BCA)</v>
      </c>
      <c r="AG45" s="518" t="str">
        <f t="shared" si="6"/>
        <v>85.21 Funds</v>
      </c>
      <c r="AH45" s="518" t="str">
        <f t="shared" si="6"/>
        <v>AFCSP</v>
      </c>
      <c r="AI45" s="518" t="str">
        <f t="shared" si="6"/>
        <v>Non Federal Match - Cash</v>
      </c>
      <c r="AJ45" s="518" t="str">
        <f t="shared" si="6"/>
        <v>Non Federal Match - In-kind</v>
      </c>
      <c r="AK45" s="518" t="str">
        <f t="shared" si="6"/>
        <v>Other (local, State, Fed)</v>
      </c>
      <c r="AL45" s="518" t="str">
        <f t="shared" si="6"/>
        <v>Program Income</v>
      </c>
      <c r="AM45" s="528" t="str">
        <f t="shared" si="6"/>
        <v>Total Expenditures</v>
      </c>
    </row>
    <row r="46" spans="1:39" ht="28.8">
      <c r="B46" s="357" t="s">
        <v>366</v>
      </c>
      <c r="C46" s="358" t="s">
        <v>367</v>
      </c>
      <c r="D46" s="359"/>
      <c r="E46" s="360"/>
      <c r="F46" s="398"/>
      <c r="G46" s="398"/>
      <c r="H46" s="398"/>
      <c r="I46" s="362"/>
      <c r="J46" s="398"/>
      <c r="K46" s="398"/>
      <c r="L46" s="398"/>
      <c r="M46" s="362"/>
      <c r="N46" s="362"/>
      <c r="O46" s="362"/>
      <c r="P46" s="362"/>
      <c r="Q46" s="362"/>
      <c r="R46" s="362"/>
      <c r="S46" s="362"/>
      <c r="T46" s="362"/>
      <c r="U46" s="363"/>
      <c r="V46" s="364"/>
      <c r="W46" s="330"/>
      <c r="X46" s="403"/>
      <c r="Y46" s="398"/>
      <c r="Z46" s="398"/>
      <c r="AA46" s="362"/>
      <c r="AB46" s="398"/>
      <c r="AC46" s="398"/>
      <c r="AD46" s="398"/>
      <c r="AE46" s="362"/>
      <c r="AF46" s="362"/>
      <c r="AG46" s="362"/>
      <c r="AH46" s="362"/>
      <c r="AI46" s="362"/>
      <c r="AJ46" s="362"/>
      <c r="AK46" s="362"/>
      <c r="AL46" s="362"/>
      <c r="AM46" s="363"/>
    </row>
    <row r="47" spans="1:39" ht="14.1" customHeight="1" thickBot="1">
      <c r="A47" s="348" t="s">
        <v>432</v>
      </c>
      <c r="B47" s="394" t="s">
        <v>431</v>
      </c>
      <c r="C47" s="395" t="s">
        <v>369</v>
      </c>
      <c r="D47" s="536"/>
      <c r="E47" s="537"/>
      <c r="F47" s="553"/>
      <c r="G47" s="553"/>
      <c r="H47" s="553"/>
      <c r="I47" s="539"/>
      <c r="J47" s="553"/>
      <c r="K47" s="553"/>
      <c r="L47" s="553"/>
      <c r="M47" s="539"/>
      <c r="N47" s="539"/>
      <c r="O47" s="539"/>
      <c r="P47" s="539"/>
      <c r="Q47" s="539"/>
      <c r="R47" s="539"/>
      <c r="S47" s="539"/>
      <c r="T47" s="539"/>
      <c r="U47" s="541">
        <f>SUM(F47:T47)</f>
        <v>0</v>
      </c>
      <c r="V47" s="542">
        <f>+D47+Nov!V47</f>
        <v>0</v>
      </c>
      <c r="W47" s="542">
        <f>+E47+Nov!W47</f>
        <v>0</v>
      </c>
      <c r="X47" s="538">
        <f t="shared" ref="X47:Z47" si="7">+F47</f>
        <v>0</v>
      </c>
      <c r="Y47" s="538">
        <f t="shared" si="7"/>
        <v>0</v>
      </c>
      <c r="Z47" s="538">
        <f t="shared" si="7"/>
        <v>0</v>
      </c>
      <c r="AA47" s="544">
        <f>+I47+Nov!AA47</f>
        <v>0</v>
      </c>
      <c r="AB47" s="538"/>
      <c r="AC47" s="538"/>
      <c r="AD47" s="538"/>
      <c r="AE47" s="544">
        <f>+M47+Nov!AE47</f>
        <v>0</v>
      </c>
      <c r="AF47" s="544">
        <f>+N47+Nov!AF47</f>
        <v>0</v>
      </c>
      <c r="AG47" s="544">
        <f>+O47+Nov!AG47</f>
        <v>0</v>
      </c>
      <c r="AH47" s="544">
        <f>+P47+Nov!AH47</f>
        <v>0</v>
      </c>
      <c r="AI47" s="544">
        <f>+Q47+Nov!AI47</f>
        <v>0</v>
      </c>
      <c r="AJ47" s="544">
        <f>+R47+Nov!AJ47</f>
        <v>0</v>
      </c>
      <c r="AK47" s="544">
        <f>+S47+Nov!AK47</f>
        <v>0</v>
      </c>
      <c r="AL47" s="544">
        <f>+T47+Nov!AL47</f>
        <v>0</v>
      </c>
      <c r="AM47" s="545">
        <f>SUM(X47:AL47)</f>
        <v>0</v>
      </c>
    </row>
    <row r="48" spans="1:39" ht="15" thickBot="1">
      <c r="A48" s="348"/>
      <c r="B48" s="376" t="s">
        <v>406</v>
      </c>
      <c r="C48" s="376"/>
      <c r="D48" s="546">
        <f t="shared" ref="D48:AM48" si="8">SUM(D47:D47)</f>
        <v>0</v>
      </c>
      <c r="E48" s="546">
        <f t="shared" si="8"/>
        <v>0</v>
      </c>
      <c r="F48" s="547"/>
      <c r="G48" s="547"/>
      <c r="H48" s="547"/>
      <c r="I48" s="549">
        <f t="shared" si="8"/>
        <v>0</v>
      </c>
      <c r="J48" s="547"/>
      <c r="K48" s="547"/>
      <c r="L48" s="547"/>
      <c r="M48" s="549">
        <f t="shared" si="8"/>
        <v>0</v>
      </c>
      <c r="N48" s="549">
        <f t="shared" si="8"/>
        <v>0</v>
      </c>
      <c r="O48" s="549">
        <f t="shared" si="8"/>
        <v>0</v>
      </c>
      <c r="P48" s="549">
        <f t="shared" si="8"/>
        <v>0</v>
      </c>
      <c r="Q48" s="549">
        <f t="shared" si="8"/>
        <v>0</v>
      </c>
      <c r="R48" s="549">
        <f t="shared" si="8"/>
        <v>0</v>
      </c>
      <c r="S48" s="549">
        <f t="shared" si="8"/>
        <v>0</v>
      </c>
      <c r="T48" s="549">
        <f t="shared" si="8"/>
        <v>0</v>
      </c>
      <c r="U48" s="550">
        <f t="shared" si="8"/>
        <v>0</v>
      </c>
      <c r="V48" s="546">
        <f t="shared" si="8"/>
        <v>0</v>
      </c>
      <c r="W48" s="546">
        <f t="shared" si="8"/>
        <v>0</v>
      </c>
      <c r="X48" s="547">
        <f t="shared" si="8"/>
        <v>0</v>
      </c>
      <c r="Y48" s="547">
        <f t="shared" si="8"/>
        <v>0</v>
      </c>
      <c r="Z48" s="547">
        <f t="shared" si="8"/>
        <v>0</v>
      </c>
      <c r="AA48" s="549">
        <f t="shared" si="8"/>
        <v>0</v>
      </c>
      <c r="AB48" s="547"/>
      <c r="AC48" s="547"/>
      <c r="AD48" s="547"/>
      <c r="AE48" s="549">
        <f t="shared" si="8"/>
        <v>0</v>
      </c>
      <c r="AF48" s="549">
        <f t="shared" si="8"/>
        <v>0</v>
      </c>
      <c r="AG48" s="549">
        <f t="shared" si="8"/>
        <v>0</v>
      </c>
      <c r="AH48" s="549">
        <f t="shared" si="8"/>
        <v>0</v>
      </c>
      <c r="AI48" s="549">
        <f t="shared" si="8"/>
        <v>0</v>
      </c>
      <c r="AJ48" s="549">
        <f t="shared" si="8"/>
        <v>0</v>
      </c>
      <c r="AK48" s="549">
        <f t="shared" si="8"/>
        <v>0</v>
      </c>
      <c r="AL48" s="549">
        <f t="shared" si="8"/>
        <v>0</v>
      </c>
      <c r="AM48" s="549">
        <f t="shared" si="8"/>
        <v>0</v>
      </c>
    </row>
    <row r="50" spans="1:40" ht="15" thickBot="1"/>
    <row r="51" spans="1:40" ht="16.2" thickBot="1">
      <c r="A51" s="347"/>
      <c r="B51" s="433" t="s">
        <v>448</v>
      </c>
      <c r="D51" s="438" t="s">
        <v>425</v>
      </c>
      <c r="E51" s="439"/>
      <c r="F51" s="439"/>
      <c r="G51" s="439"/>
      <c r="H51" s="439"/>
      <c r="I51" s="439"/>
      <c r="J51" s="439"/>
      <c r="K51" s="439"/>
      <c r="L51" s="439"/>
      <c r="M51" s="439"/>
      <c r="N51" s="440"/>
      <c r="O51" s="440"/>
      <c r="P51" s="440"/>
      <c r="Q51" s="440"/>
      <c r="R51" s="440"/>
      <c r="S51" s="440"/>
      <c r="T51" s="440"/>
      <c r="U51" s="440"/>
      <c r="V51" s="441"/>
      <c r="W51" s="442" t="s">
        <v>358</v>
      </c>
      <c r="X51" s="443"/>
      <c r="Y51" s="444"/>
      <c r="Z51" s="444"/>
      <c r="AA51" s="444"/>
      <c r="AB51" s="444"/>
      <c r="AC51" s="444"/>
      <c r="AD51" s="444"/>
      <c r="AE51" s="444"/>
      <c r="AF51" s="444"/>
      <c r="AG51" s="444"/>
      <c r="AH51" s="444"/>
      <c r="AI51" s="444"/>
      <c r="AJ51" s="444"/>
      <c r="AK51" s="444"/>
      <c r="AL51" s="444"/>
      <c r="AM51" s="444"/>
      <c r="AN51" s="445"/>
    </row>
    <row r="52" spans="1:40" s="517" customFormat="1" ht="39" customHeight="1" thickBot="1">
      <c r="D52" s="518" t="str">
        <f>Month!D26</f>
        <v>Individuals Served</v>
      </c>
      <c r="E52" s="519" t="str">
        <f>Month!E26</f>
        <v>Units of Service</v>
      </c>
      <c r="F52" s="520" t="str">
        <f>Month!F26</f>
        <v>OAA Title III B</v>
      </c>
      <c r="G52" s="529" t="str">
        <f>Month!G26</f>
        <v>OAA Title III C1</v>
      </c>
      <c r="H52" s="529" t="str">
        <f>Month!H26</f>
        <v>OAA Title III C2</v>
      </c>
      <c r="I52" s="529" t="str">
        <f>Month!I26</f>
        <v>OAA Title III E</v>
      </c>
      <c r="J52" s="520" t="str">
        <f>Month!J26</f>
        <v>OAA ARPA Title III B</v>
      </c>
      <c r="K52" s="529" t="str">
        <f>Month!K26</f>
        <v>OAA ARPA Title III C1</v>
      </c>
      <c r="L52" s="529"/>
      <c r="M52" s="530" t="str">
        <f>Month!L26</f>
        <v>EBS County</v>
      </c>
      <c r="N52" s="530" t="str">
        <f>Month!M26</f>
        <v>EBS state</v>
      </c>
      <c r="O52" s="530" t="str">
        <f>Month!N26</f>
        <v>OCI</v>
      </c>
      <c r="P52" s="530" t="str">
        <f>Month!O26</f>
        <v>SHIP</v>
      </c>
      <c r="Q52" s="530" t="str">
        <f>Month!P26</f>
        <v>MIPPA</v>
      </c>
      <c r="R52" s="518" t="str">
        <f>Month!Q26</f>
        <v>Non Federal Match - Cash</v>
      </c>
      <c r="S52" s="518" t="str">
        <f>Month!R26</f>
        <v>Non Federal Match - In-kind</v>
      </c>
      <c r="T52" s="518" t="str">
        <f>Month!S26</f>
        <v>Other (local, State, Fed)</v>
      </c>
      <c r="U52" s="518" t="str">
        <f>Month!T26</f>
        <v>Program Income</v>
      </c>
      <c r="V52" s="518" t="str">
        <f>Month!U26</f>
        <v>Total Expenditures</v>
      </c>
      <c r="W52" s="518" t="str">
        <f>Month!V26</f>
        <v>Individuals Served</v>
      </c>
      <c r="X52" s="518" t="str">
        <f>Month!W26</f>
        <v>Units of Service</v>
      </c>
      <c r="Y52" s="520" t="str">
        <f>Month!X26</f>
        <v>OAA Title III B</v>
      </c>
      <c r="Z52" s="531" t="str">
        <f>Month!Y26</f>
        <v>OAA Title III C1</v>
      </c>
      <c r="AA52" s="531" t="str">
        <f>Month!Z26</f>
        <v>OAA Title III C2</v>
      </c>
      <c r="AB52" s="529" t="str">
        <f>Month!AA26</f>
        <v>OAA Title III E</v>
      </c>
      <c r="AC52" s="531" t="str">
        <f>Month!AB26</f>
        <v>OAA ARPA Title III B</v>
      </c>
      <c r="AD52" s="531" t="str">
        <f>Month!AC26</f>
        <v>OAA ARPA Title III C1</v>
      </c>
      <c r="AE52" s="530" t="str">
        <f>Month!AD26</f>
        <v>EBS County</v>
      </c>
      <c r="AF52" s="530" t="str">
        <f>Month!AE26</f>
        <v>EBS state</v>
      </c>
      <c r="AG52" s="530" t="str">
        <f>Month!AF26</f>
        <v>OCI</v>
      </c>
      <c r="AH52" s="530" t="str">
        <f>Month!AG26</f>
        <v>SHIP</v>
      </c>
      <c r="AI52" s="530" t="str">
        <f>Month!AH26</f>
        <v>MIPPA</v>
      </c>
      <c r="AJ52" s="518" t="str">
        <f>Month!AI26</f>
        <v>Non Federal Match - Cash</v>
      </c>
      <c r="AK52" s="518" t="str">
        <f>Month!AJ26</f>
        <v>Non Federal Match - In-kind</v>
      </c>
      <c r="AL52" s="518" t="str">
        <f>Month!AK26</f>
        <v>Other (local, State, Fed)</v>
      </c>
      <c r="AM52" s="518" t="str">
        <f>Month!AL26</f>
        <v>Program Income</v>
      </c>
      <c r="AN52" s="528" t="str">
        <f>Month!AM26</f>
        <v>Total Expenditures</v>
      </c>
    </row>
    <row r="53" spans="1:40" ht="28.8">
      <c r="B53" s="357" t="s">
        <v>366</v>
      </c>
      <c r="C53" s="358" t="s">
        <v>367</v>
      </c>
      <c r="D53" s="359"/>
      <c r="E53" s="360"/>
      <c r="F53" s="361"/>
      <c r="G53" s="361"/>
      <c r="H53" s="361"/>
      <c r="I53" s="361"/>
      <c r="J53" s="361"/>
      <c r="K53" s="361"/>
      <c r="L53" s="362"/>
      <c r="M53" s="362"/>
      <c r="N53" s="362"/>
      <c r="O53" s="362"/>
      <c r="P53" s="362"/>
      <c r="Q53" s="362"/>
      <c r="R53" s="362"/>
      <c r="S53" s="362"/>
      <c r="T53" s="362"/>
      <c r="U53" s="362"/>
      <c r="V53" s="363"/>
      <c r="W53" s="364"/>
      <c r="X53" s="330"/>
      <c r="Y53" s="361"/>
      <c r="Z53" s="398"/>
      <c r="AA53" s="398"/>
      <c r="AB53" s="361"/>
      <c r="AC53" s="398"/>
      <c r="AD53" s="398"/>
      <c r="AE53" s="362"/>
      <c r="AF53" s="362"/>
      <c r="AG53" s="362"/>
      <c r="AH53" s="362"/>
      <c r="AI53" s="362"/>
      <c r="AJ53" s="362"/>
      <c r="AK53" s="362"/>
      <c r="AL53" s="362"/>
      <c r="AM53" s="362"/>
      <c r="AN53" s="363"/>
    </row>
    <row r="54" spans="1:40" ht="14.1" customHeight="1" thickBot="1">
      <c r="A54" s="348" t="s">
        <v>379</v>
      </c>
      <c r="B54" s="451" t="s">
        <v>454</v>
      </c>
      <c r="C54" s="395" t="s">
        <v>369</v>
      </c>
      <c r="D54" s="536"/>
      <c r="E54" s="537"/>
      <c r="F54" s="540"/>
      <c r="G54" s="551"/>
      <c r="H54" s="551"/>
      <c r="I54" s="551"/>
      <c r="J54" s="540"/>
      <c r="K54" s="551"/>
      <c r="L54" s="559"/>
      <c r="M54" s="539"/>
      <c r="N54" s="539"/>
      <c r="O54" s="539"/>
      <c r="P54" s="539"/>
      <c r="Q54" s="539"/>
      <c r="R54" s="539"/>
      <c r="S54" s="539"/>
      <c r="T54" s="539"/>
      <c r="U54" s="539"/>
      <c r="V54" s="541">
        <f>SUM(F54:U54)</f>
        <v>0</v>
      </c>
      <c r="W54" s="542">
        <f>+D54+Nov!W54</f>
        <v>0</v>
      </c>
      <c r="X54" s="542">
        <f>+E54+Nov!X54</f>
        <v>0</v>
      </c>
      <c r="Y54" s="542">
        <f>+F54+Nov!Y54</f>
        <v>0</v>
      </c>
      <c r="Z54" s="538"/>
      <c r="AA54" s="538"/>
      <c r="AB54" s="551"/>
      <c r="AC54" s="538">
        <f>+J54+Nov!AC54</f>
        <v>0</v>
      </c>
      <c r="AD54" s="538"/>
      <c r="AE54" s="542">
        <f>+M54+Nov!AE54</f>
        <v>0</v>
      </c>
      <c r="AF54" s="542">
        <f>+N54+Nov!AF54</f>
        <v>0</v>
      </c>
      <c r="AG54" s="542">
        <f>+O54+Nov!AG54</f>
        <v>0</v>
      </c>
      <c r="AH54" s="542">
        <f>+P54+Nov!AH54</f>
        <v>0</v>
      </c>
      <c r="AI54" s="542">
        <f>+Q54+Nov!AI54</f>
        <v>0</v>
      </c>
      <c r="AJ54" s="542">
        <f>+R54+Nov!AJ54</f>
        <v>0</v>
      </c>
      <c r="AK54" s="542">
        <f>+S54+Nov!AK54</f>
        <v>0</v>
      </c>
      <c r="AL54" s="542">
        <f>+T54+Nov!AL54</f>
        <v>0</v>
      </c>
      <c r="AM54" s="542">
        <f>+U54+Nov!AM54</f>
        <v>0</v>
      </c>
      <c r="AN54" s="545">
        <f>SUM(Y54:AM54)</f>
        <v>0</v>
      </c>
    </row>
    <row r="55" spans="1:40" ht="15" thickBot="1">
      <c r="A55" s="348"/>
      <c r="B55" s="376" t="s">
        <v>406</v>
      </c>
      <c r="C55" s="376"/>
      <c r="D55" s="546">
        <f t="shared" ref="D55:F55" si="9">SUM(D54:D54)</f>
        <v>0</v>
      </c>
      <c r="E55" s="546">
        <f t="shared" si="9"/>
        <v>0</v>
      </c>
      <c r="F55" s="549">
        <f t="shared" si="9"/>
        <v>0</v>
      </c>
      <c r="G55" s="552"/>
      <c r="H55" s="552"/>
      <c r="I55" s="552">
        <f t="shared" ref="I55" si="10">SUM(I54:I54)</f>
        <v>0</v>
      </c>
      <c r="J55" s="549">
        <f>SUM(J54:J54)</f>
        <v>0</v>
      </c>
      <c r="K55" s="552"/>
      <c r="L55" s="552"/>
      <c r="M55" s="549">
        <f t="shared" ref="M55:W55" si="11">SUM(M54:M54)</f>
        <v>0</v>
      </c>
      <c r="N55" s="549">
        <f t="shared" si="11"/>
        <v>0</v>
      </c>
      <c r="O55" s="549">
        <f t="shared" si="11"/>
        <v>0</v>
      </c>
      <c r="P55" s="549">
        <f t="shared" si="11"/>
        <v>0</v>
      </c>
      <c r="Q55" s="549">
        <f t="shared" si="11"/>
        <v>0</v>
      </c>
      <c r="R55" s="549">
        <f t="shared" si="11"/>
        <v>0</v>
      </c>
      <c r="S55" s="549">
        <f t="shared" si="11"/>
        <v>0</v>
      </c>
      <c r="T55" s="549">
        <f t="shared" si="11"/>
        <v>0</v>
      </c>
      <c r="U55" s="549">
        <f t="shared" si="11"/>
        <v>0</v>
      </c>
      <c r="V55" s="550">
        <f t="shared" si="11"/>
        <v>0</v>
      </c>
      <c r="W55" s="546">
        <f t="shared" si="11"/>
        <v>0</v>
      </c>
      <c r="X55" s="546">
        <f t="shared" ref="X55:Y55" si="12">SUM(X54:X54)</f>
        <v>0</v>
      </c>
      <c r="Y55" s="546">
        <f t="shared" si="12"/>
        <v>0</v>
      </c>
      <c r="Z55" s="547"/>
      <c r="AA55" s="547"/>
      <c r="AB55" s="552"/>
      <c r="AC55" s="547">
        <f t="shared" ref="AC55:AM55" si="13">SUM(AC54:AC54)</f>
        <v>0</v>
      </c>
      <c r="AD55" s="547"/>
      <c r="AE55" s="546">
        <f t="shared" si="13"/>
        <v>0</v>
      </c>
      <c r="AF55" s="546">
        <f t="shared" si="13"/>
        <v>0</v>
      </c>
      <c r="AG55" s="546">
        <f t="shared" si="13"/>
        <v>0</v>
      </c>
      <c r="AH55" s="546">
        <f t="shared" si="13"/>
        <v>0</v>
      </c>
      <c r="AI55" s="546">
        <f t="shared" si="13"/>
        <v>0</v>
      </c>
      <c r="AJ55" s="546">
        <f t="shared" si="13"/>
        <v>0</v>
      </c>
      <c r="AK55" s="546">
        <f t="shared" si="13"/>
        <v>0</v>
      </c>
      <c r="AL55" s="546">
        <f t="shared" si="13"/>
        <v>0</v>
      </c>
      <c r="AM55" s="546">
        <f t="shared" si="13"/>
        <v>0</v>
      </c>
      <c r="AN55" s="549">
        <f t="shared" ref="AN55" si="14">SUM(AN54:AN54)</f>
        <v>0</v>
      </c>
    </row>
  </sheetData>
  <sheetProtection algorithmName="SHA-512" hashValue="uRMeTBB2pVijOFzvupMIrWIW1Ujmuj2tGU6obBLFHirY5+aQRtO0yvajXGN0bwO+1/rMMHZTlUcmiCm+ECDRoQ==" saltValue="WDtNVaRfUv25Ir6XF1ExzQ==" spinCount="100000" sheet="1" formatColumns="0"/>
  <mergeCells count="2">
    <mergeCell ref="A1:U1"/>
    <mergeCell ref="A2:U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allowBlank="1" showInputMessage="1" showErrorMessage="1" errorTitle="Whole Numbers" error="You must use whole numbers, do not enter cents." xr:uid="{E56C9867-DC05-4E04-8973-6CDDE58A76A2}">
          <xm:sqref>FL8:FN8 PH8:PJ8 ZD8:ZF8 AIZ8:AJB8 ASV8:ASX8 BCR8:BCT8 BMN8:BMP8 BWJ8:BWL8 CGF8:CGH8 CQB8:CQD8 CZX8:CZZ8 DJT8:DJV8 DTP8:DTR8 EDL8:EDN8 ENH8:ENJ8 EXD8:EXF8 FGZ8:FHB8 FQV8:FQX8 GAR8:GAT8 GKN8:GKP8 GUJ8:GUL8 HEF8:HEH8 HOB8:HOD8 HXX8:HXZ8 IHT8:IHV8 IRP8:IRR8 JBL8:JBN8 JLH8:JLJ8 JVD8:JVF8 KEZ8:KFB8 KOV8:KOX8 KYR8:KYT8 LIN8:LIP8 LSJ8:LSL8 MCF8:MCH8 MMB8:MMD8 MVX8:MVZ8 NFT8:NFV8 NPP8:NPR8 NZL8:NZN8 OJH8:OJJ8 OTD8:OTF8 PCZ8:PDB8 PMV8:PMX8 PWR8:PWT8 QGN8:QGP8 QQJ8:QQL8 RAF8:RAH8 RKB8:RKD8 RTX8:RTZ8 SDT8:SDV8 SNP8:SNR8 SXL8:SXN8 THH8:THJ8 TRD8:TRF8 UAZ8:UBB8 UKV8:UKX8 UUR8:UUT8 VEN8:VEP8 VOJ8:VOL8 VYF8:VYH8 WIB8:WID8 WRX8:WRZ8 FL65534:FN65534 PH65534:PJ65534 ZD65534:ZF65534 AIZ65534:AJB65534 ASV65534:ASX65534 BCR65534:BCT65534 BMN65534:BMP65534 BWJ65534:BWL65534 CGF65534:CGH65534 CQB65534:CQD65534 CZX65534:CZZ65534 DJT65534:DJV65534 DTP65534:DTR65534 EDL65534:EDN65534 ENH65534:ENJ65534 EXD65534:EXF65534 FGZ65534:FHB65534 FQV65534:FQX65534 GAR65534:GAT65534 GKN65534:GKP65534 GUJ65534:GUL65534 HEF65534:HEH65534 HOB65534:HOD65534 HXX65534:HXZ65534 IHT65534:IHV65534 IRP65534:IRR65534 JBL65534:JBN65534 JLH65534:JLJ65534 JVD65534:JVF65534 KEZ65534:KFB65534 KOV65534:KOX65534 KYR65534:KYT65534 LIN65534:LIP65534 LSJ65534:LSL65534 MCF65534:MCH65534 MMB65534:MMD65534 MVX65534:MVZ65534 NFT65534:NFV65534 NPP65534:NPR65534 NZL65534:NZN65534 OJH65534:OJJ65534 OTD65534:OTF65534 PCZ65534:PDB65534 PMV65534:PMX65534 PWR65534:PWT65534 QGN65534:QGP65534 QQJ65534:QQL65534 RAF65534:RAH65534 RKB65534:RKD65534 RTX65534:RTZ65534 SDT65534:SDV65534 SNP65534:SNR65534 SXL65534:SXN65534 THH65534:THJ65534 TRD65534:TRF65534 UAZ65534:UBB65534 UKV65534:UKX65534 UUR65534:UUT65534 VEN65534:VEP65534 VOJ65534:VOL65534 VYF65534:VYH65534 WIB65534:WID65534 WRX65534:WRZ65534 FL131070:FN131070 PH131070:PJ131070 ZD131070:ZF131070 AIZ131070:AJB131070 ASV131070:ASX131070 BCR131070:BCT131070 BMN131070:BMP131070 BWJ131070:BWL131070 CGF131070:CGH131070 CQB131070:CQD131070 CZX131070:CZZ131070 DJT131070:DJV131070 DTP131070:DTR131070 EDL131070:EDN131070 ENH131070:ENJ131070 EXD131070:EXF131070 FGZ131070:FHB131070 FQV131070:FQX131070 GAR131070:GAT131070 GKN131070:GKP131070 GUJ131070:GUL131070 HEF131070:HEH131070 HOB131070:HOD131070 HXX131070:HXZ131070 IHT131070:IHV131070 IRP131070:IRR131070 JBL131070:JBN131070 JLH131070:JLJ131070 JVD131070:JVF131070 KEZ131070:KFB131070 KOV131070:KOX131070 KYR131070:KYT131070 LIN131070:LIP131070 LSJ131070:LSL131070 MCF131070:MCH131070 MMB131070:MMD131070 MVX131070:MVZ131070 NFT131070:NFV131070 NPP131070:NPR131070 NZL131070:NZN131070 OJH131070:OJJ131070 OTD131070:OTF131070 PCZ131070:PDB131070 PMV131070:PMX131070 PWR131070:PWT131070 QGN131070:QGP131070 QQJ131070:QQL131070 RAF131070:RAH131070 RKB131070:RKD131070 RTX131070:RTZ131070 SDT131070:SDV131070 SNP131070:SNR131070 SXL131070:SXN131070 THH131070:THJ131070 TRD131070:TRF131070 UAZ131070:UBB131070 UKV131070:UKX131070 UUR131070:UUT131070 VEN131070:VEP131070 VOJ131070:VOL131070 VYF131070:VYH131070 WIB131070:WID131070 WRX131070:WRZ131070 FL196606:FN196606 PH196606:PJ196606 ZD196606:ZF196606 AIZ196606:AJB196606 ASV196606:ASX196606 BCR196606:BCT196606 BMN196606:BMP196606 BWJ196606:BWL196606 CGF196606:CGH196606 CQB196606:CQD196606 CZX196606:CZZ196606 DJT196606:DJV196606 DTP196606:DTR196606 EDL196606:EDN196606 ENH196606:ENJ196606 EXD196606:EXF196606 FGZ196606:FHB196606 FQV196606:FQX196606 GAR196606:GAT196606 GKN196606:GKP196606 GUJ196606:GUL196606 HEF196606:HEH196606 HOB196606:HOD196606 HXX196606:HXZ196606 IHT196606:IHV196606 IRP196606:IRR196606 JBL196606:JBN196606 JLH196606:JLJ196606 JVD196606:JVF196606 KEZ196606:KFB196606 KOV196606:KOX196606 KYR196606:KYT196606 LIN196606:LIP196606 LSJ196606:LSL196606 MCF196606:MCH196606 MMB196606:MMD196606 MVX196606:MVZ196606 NFT196606:NFV196606 NPP196606:NPR196606 NZL196606:NZN196606 OJH196606:OJJ196606 OTD196606:OTF196606 PCZ196606:PDB196606 PMV196606:PMX196606 PWR196606:PWT196606 QGN196606:QGP196606 QQJ196606:QQL196606 RAF196606:RAH196606 RKB196606:RKD196606 RTX196606:RTZ196606 SDT196606:SDV196606 SNP196606:SNR196606 SXL196606:SXN196606 THH196606:THJ196606 TRD196606:TRF196606 UAZ196606:UBB196606 UKV196606:UKX196606 UUR196606:UUT196606 VEN196606:VEP196606 VOJ196606:VOL196606 VYF196606:VYH196606 WIB196606:WID196606 WRX196606:WRZ196606 FL262142:FN262142 PH262142:PJ262142 ZD262142:ZF262142 AIZ262142:AJB262142 ASV262142:ASX262142 BCR262142:BCT262142 BMN262142:BMP262142 BWJ262142:BWL262142 CGF262142:CGH262142 CQB262142:CQD262142 CZX262142:CZZ262142 DJT262142:DJV262142 DTP262142:DTR262142 EDL262142:EDN262142 ENH262142:ENJ262142 EXD262142:EXF262142 FGZ262142:FHB262142 FQV262142:FQX262142 GAR262142:GAT262142 GKN262142:GKP262142 GUJ262142:GUL262142 HEF262142:HEH262142 HOB262142:HOD262142 HXX262142:HXZ262142 IHT262142:IHV262142 IRP262142:IRR262142 JBL262142:JBN262142 JLH262142:JLJ262142 JVD262142:JVF262142 KEZ262142:KFB262142 KOV262142:KOX262142 KYR262142:KYT262142 LIN262142:LIP262142 LSJ262142:LSL262142 MCF262142:MCH262142 MMB262142:MMD262142 MVX262142:MVZ262142 NFT262142:NFV262142 NPP262142:NPR262142 NZL262142:NZN262142 OJH262142:OJJ262142 OTD262142:OTF262142 PCZ262142:PDB262142 PMV262142:PMX262142 PWR262142:PWT262142 QGN262142:QGP262142 QQJ262142:QQL262142 RAF262142:RAH262142 RKB262142:RKD262142 RTX262142:RTZ262142 SDT262142:SDV262142 SNP262142:SNR262142 SXL262142:SXN262142 THH262142:THJ262142 TRD262142:TRF262142 UAZ262142:UBB262142 UKV262142:UKX262142 UUR262142:UUT262142 VEN262142:VEP262142 VOJ262142:VOL262142 VYF262142:VYH262142 WIB262142:WID262142 WRX262142:WRZ262142 FL327678:FN327678 PH327678:PJ327678 ZD327678:ZF327678 AIZ327678:AJB327678 ASV327678:ASX327678 BCR327678:BCT327678 BMN327678:BMP327678 BWJ327678:BWL327678 CGF327678:CGH327678 CQB327678:CQD327678 CZX327678:CZZ327678 DJT327678:DJV327678 DTP327678:DTR327678 EDL327678:EDN327678 ENH327678:ENJ327678 EXD327678:EXF327678 FGZ327678:FHB327678 FQV327678:FQX327678 GAR327678:GAT327678 GKN327678:GKP327678 GUJ327678:GUL327678 HEF327678:HEH327678 HOB327678:HOD327678 HXX327678:HXZ327678 IHT327678:IHV327678 IRP327678:IRR327678 JBL327678:JBN327678 JLH327678:JLJ327678 JVD327678:JVF327678 KEZ327678:KFB327678 KOV327678:KOX327678 KYR327678:KYT327678 LIN327678:LIP327678 LSJ327678:LSL327678 MCF327678:MCH327678 MMB327678:MMD327678 MVX327678:MVZ327678 NFT327678:NFV327678 NPP327678:NPR327678 NZL327678:NZN327678 OJH327678:OJJ327678 OTD327678:OTF327678 PCZ327678:PDB327678 PMV327678:PMX327678 PWR327678:PWT327678 QGN327678:QGP327678 QQJ327678:QQL327678 RAF327678:RAH327678 RKB327678:RKD327678 RTX327678:RTZ327678 SDT327678:SDV327678 SNP327678:SNR327678 SXL327678:SXN327678 THH327678:THJ327678 TRD327678:TRF327678 UAZ327678:UBB327678 UKV327678:UKX327678 UUR327678:UUT327678 VEN327678:VEP327678 VOJ327678:VOL327678 VYF327678:VYH327678 WIB327678:WID327678 WRX327678:WRZ327678 FL393214:FN393214 PH393214:PJ393214 ZD393214:ZF393214 AIZ393214:AJB393214 ASV393214:ASX393214 BCR393214:BCT393214 BMN393214:BMP393214 BWJ393214:BWL393214 CGF393214:CGH393214 CQB393214:CQD393214 CZX393214:CZZ393214 DJT393214:DJV393214 DTP393214:DTR393214 EDL393214:EDN393214 ENH393214:ENJ393214 EXD393214:EXF393214 FGZ393214:FHB393214 FQV393214:FQX393214 GAR393214:GAT393214 GKN393214:GKP393214 GUJ393214:GUL393214 HEF393214:HEH393214 HOB393214:HOD393214 HXX393214:HXZ393214 IHT393214:IHV393214 IRP393214:IRR393214 JBL393214:JBN393214 JLH393214:JLJ393214 JVD393214:JVF393214 KEZ393214:KFB393214 KOV393214:KOX393214 KYR393214:KYT393214 LIN393214:LIP393214 LSJ393214:LSL393214 MCF393214:MCH393214 MMB393214:MMD393214 MVX393214:MVZ393214 NFT393214:NFV393214 NPP393214:NPR393214 NZL393214:NZN393214 OJH393214:OJJ393214 OTD393214:OTF393214 PCZ393214:PDB393214 PMV393214:PMX393214 PWR393214:PWT393214 QGN393214:QGP393214 QQJ393214:QQL393214 RAF393214:RAH393214 RKB393214:RKD393214 RTX393214:RTZ393214 SDT393214:SDV393214 SNP393214:SNR393214 SXL393214:SXN393214 THH393214:THJ393214 TRD393214:TRF393214 UAZ393214:UBB393214 UKV393214:UKX393214 UUR393214:UUT393214 VEN393214:VEP393214 VOJ393214:VOL393214 VYF393214:VYH393214 WIB393214:WID393214 WRX393214:WRZ393214 FL458750:FN458750 PH458750:PJ458750 ZD458750:ZF458750 AIZ458750:AJB458750 ASV458750:ASX458750 BCR458750:BCT458750 BMN458750:BMP458750 BWJ458750:BWL458750 CGF458750:CGH458750 CQB458750:CQD458750 CZX458750:CZZ458750 DJT458750:DJV458750 DTP458750:DTR458750 EDL458750:EDN458750 ENH458750:ENJ458750 EXD458750:EXF458750 FGZ458750:FHB458750 FQV458750:FQX458750 GAR458750:GAT458750 GKN458750:GKP458750 GUJ458750:GUL458750 HEF458750:HEH458750 HOB458750:HOD458750 HXX458750:HXZ458750 IHT458750:IHV458750 IRP458750:IRR458750 JBL458750:JBN458750 JLH458750:JLJ458750 JVD458750:JVF458750 KEZ458750:KFB458750 KOV458750:KOX458750 KYR458750:KYT458750 LIN458750:LIP458750 LSJ458750:LSL458750 MCF458750:MCH458750 MMB458750:MMD458750 MVX458750:MVZ458750 NFT458750:NFV458750 NPP458750:NPR458750 NZL458750:NZN458750 OJH458750:OJJ458750 OTD458750:OTF458750 PCZ458750:PDB458750 PMV458750:PMX458750 PWR458750:PWT458750 QGN458750:QGP458750 QQJ458750:QQL458750 RAF458750:RAH458750 RKB458750:RKD458750 RTX458750:RTZ458750 SDT458750:SDV458750 SNP458750:SNR458750 SXL458750:SXN458750 THH458750:THJ458750 TRD458750:TRF458750 UAZ458750:UBB458750 UKV458750:UKX458750 UUR458750:UUT458750 VEN458750:VEP458750 VOJ458750:VOL458750 VYF458750:VYH458750 WIB458750:WID458750 WRX458750:WRZ458750 FL524286:FN524286 PH524286:PJ524286 ZD524286:ZF524286 AIZ524286:AJB524286 ASV524286:ASX524286 BCR524286:BCT524286 BMN524286:BMP524286 BWJ524286:BWL524286 CGF524286:CGH524286 CQB524286:CQD524286 CZX524286:CZZ524286 DJT524286:DJV524286 DTP524286:DTR524286 EDL524286:EDN524286 ENH524286:ENJ524286 EXD524286:EXF524286 FGZ524286:FHB524286 FQV524286:FQX524286 GAR524286:GAT524286 GKN524286:GKP524286 GUJ524286:GUL524286 HEF524286:HEH524286 HOB524286:HOD524286 HXX524286:HXZ524286 IHT524286:IHV524286 IRP524286:IRR524286 JBL524286:JBN524286 JLH524286:JLJ524286 JVD524286:JVF524286 KEZ524286:KFB524286 KOV524286:KOX524286 KYR524286:KYT524286 LIN524286:LIP524286 LSJ524286:LSL524286 MCF524286:MCH524286 MMB524286:MMD524286 MVX524286:MVZ524286 NFT524286:NFV524286 NPP524286:NPR524286 NZL524286:NZN524286 OJH524286:OJJ524286 OTD524286:OTF524286 PCZ524286:PDB524286 PMV524286:PMX524286 PWR524286:PWT524286 QGN524286:QGP524286 QQJ524286:QQL524286 RAF524286:RAH524286 RKB524286:RKD524286 RTX524286:RTZ524286 SDT524286:SDV524286 SNP524286:SNR524286 SXL524286:SXN524286 THH524286:THJ524286 TRD524286:TRF524286 UAZ524286:UBB524286 UKV524286:UKX524286 UUR524286:UUT524286 VEN524286:VEP524286 VOJ524286:VOL524286 VYF524286:VYH524286 WIB524286:WID524286 WRX524286:WRZ524286 FL589822:FN589822 PH589822:PJ589822 ZD589822:ZF589822 AIZ589822:AJB589822 ASV589822:ASX589822 BCR589822:BCT589822 BMN589822:BMP589822 BWJ589822:BWL589822 CGF589822:CGH589822 CQB589822:CQD589822 CZX589822:CZZ589822 DJT589822:DJV589822 DTP589822:DTR589822 EDL589822:EDN589822 ENH589822:ENJ589822 EXD589822:EXF589822 FGZ589822:FHB589822 FQV589822:FQX589822 GAR589822:GAT589822 GKN589822:GKP589822 GUJ589822:GUL589822 HEF589822:HEH589822 HOB589822:HOD589822 HXX589822:HXZ589822 IHT589822:IHV589822 IRP589822:IRR589822 JBL589822:JBN589822 JLH589822:JLJ589822 JVD589822:JVF589822 KEZ589822:KFB589822 KOV589822:KOX589822 KYR589822:KYT589822 LIN589822:LIP589822 LSJ589822:LSL589822 MCF589822:MCH589822 MMB589822:MMD589822 MVX589822:MVZ589822 NFT589822:NFV589822 NPP589822:NPR589822 NZL589822:NZN589822 OJH589822:OJJ589822 OTD589822:OTF589822 PCZ589822:PDB589822 PMV589822:PMX589822 PWR589822:PWT589822 QGN589822:QGP589822 QQJ589822:QQL589822 RAF589822:RAH589822 RKB589822:RKD589822 RTX589822:RTZ589822 SDT589822:SDV589822 SNP589822:SNR589822 SXL589822:SXN589822 THH589822:THJ589822 TRD589822:TRF589822 UAZ589822:UBB589822 UKV589822:UKX589822 UUR589822:UUT589822 VEN589822:VEP589822 VOJ589822:VOL589822 VYF589822:VYH589822 WIB589822:WID589822 WRX589822:WRZ589822 FL655358:FN655358 PH655358:PJ655358 ZD655358:ZF655358 AIZ655358:AJB655358 ASV655358:ASX655358 BCR655358:BCT655358 BMN655358:BMP655358 BWJ655358:BWL655358 CGF655358:CGH655358 CQB655358:CQD655358 CZX655358:CZZ655358 DJT655358:DJV655358 DTP655358:DTR655358 EDL655358:EDN655358 ENH655358:ENJ655358 EXD655358:EXF655358 FGZ655358:FHB655358 FQV655358:FQX655358 GAR655358:GAT655358 GKN655358:GKP655358 GUJ655358:GUL655358 HEF655358:HEH655358 HOB655358:HOD655358 HXX655358:HXZ655358 IHT655358:IHV655358 IRP655358:IRR655358 JBL655358:JBN655358 JLH655358:JLJ655358 JVD655358:JVF655358 KEZ655358:KFB655358 KOV655358:KOX655358 KYR655358:KYT655358 LIN655358:LIP655358 LSJ655358:LSL655358 MCF655358:MCH655358 MMB655358:MMD655358 MVX655358:MVZ655358 NFT655358:NFV655358 NPP655358:NPR655358 NZL655358:NZN655358 OJH655358:OJJ655358 OTD655358:OTF655358 PCZ655358:PDB655358 PMV655358:PMX655358 PWR655358:PWT655358 QGN655358:QGP655358 QQJ655358:QQL655358 RAF655358:RAH655358 RKB655358:RKD655358 RTX655358:RTZ655358 SDT655358:SDV655358 SNP655358:SNR655358 SXL655358:SXN655358 THH655358:THJ655358 TRD655358:TRF655358 UAZ655358:UBB655358 UKV655358:UKX655358 UUR655358:UUT655358 VEN655358:VEP655358 VOJ655358:VOL655358 VYF655358:VYH655358 WIB655358:WID655358 WRX655358:WRZ655358 FL720894:FN720894 PH720894:PJ720894 ZD720894:ZF720894 AIZ720894:AJB720894 ASV720894:ASX720894 BCR720894:BCT720894 BMN720894:BMP720894 BWJ720894:BWL720894 CGF720894:CGH720894 CQB720894:CQD720894 CZX720894:CZZ720894 DJT720894:DJV720894 DTP720894:DTR720894 EDL720894:EDN720894 ENH720894:ENJ720894 EXD720894:EXF720894 FGZ720894:FHB720894 FQV720894:FQX720894 GAR720894:GAT720894 GKN720894:GKP720894 GUJ720894:GUL720894 HEF720894:HEH720894 HOB720894:HOD720894 HXX720894:HXZ720894 IHT720894:IHV720894 IRP720894:IRR720894 JBL720894:JBN720894 JLH720894:JLJ720894 JVD720894:JVF720894 KEZ720894:KFB720894 KOV720894:KOX720894 KYR720894:KYT720894 LIN720894:LIP720894 LSJ720894:LSL720894 MCF720894:MCH720894 MMB720894:MMD720894 MVX720894:MVZ720894 NFT720894:NFV720894 NPP720894:NPR720894 NZL720894:NZN720894 OJH720894:OJJ720894 OTD720894:OTF720894 PCZ720894:PDB720894 PMV720894:PMX720894 PWR720894:PWT720894 QGN720894:QGP720894 QQJ720894:QQL720894 RAF720894:RAH720894 RKB720894:RKD720894 RTX720894:RTZ720894 SDT720894:SDV720894 SNP720894:SNR720894 SXL720894:SXN720894 THH720894:THJ720894 TRD720894:TRF720894 UAZ720894:UBB720894 UKV720894:UKX720894 UUR720894:UUT720894 VEN720894:VEP720894 VOJ720894:VOL720894 VYF720894:VYH720894 WIB720894:WID720894 WRX720894:WRZ720894 FL786430:FN786430 PH786430:PJ786430 ZD786430:ZF786430 AIZ786430:AJB786430 ASV786430:ASX786430 BCR786430:BCT786430 BMN786430:BMP786430 BWJ786430:BWL786430 CGF786430:CGH786430 CQB786430:CQD786430 CZX786430:CZZ786430 DJT786430:DJV786430 DTP786430:DTR786430 EDL786430:EDN786430 ENH786430:ENJ786430 EXD786430:EXF786430 FGZ786430:FHB786430 FQV786430:FQX786430 GAR786430:GAT786430 GKN786430:GKP786430 GUJ786430:GUL786430 HEF786430:HEH786430 HOB786430:HOD786430 HXX786430:HXZ786430 IHT786430:IHV786430 IRP786430:IRR786430 JBL786430:JBN786430 JLH786430:JLJ786430 JVD786430:JVF786430 KEZ786430:KFB786430 KOV786430:KOX786430 KYR786430:KYT786430 LIN786430:LIP786430 LSJ786430:LSL786430 MCF786430:MCH786430 MMB786430:MMD786430 MVX786430:MVZ786430 NFT786430:NFV786430 NPP786430:NPR786430 NZL786430:NZN786430 OJH786430:OJJ786430 OTD786430:OTF786430 PCZ786430:PDB786430 PMV786430:PMX786430 PWR786430:PWT786430 QGN786430:QGP786430 QQJ786430:QQL786430 RAF786430:RAH786430 RKB786430:RKD786430 RTX786430:RTZ786430 SDT786430:SDV786430 SNP786430:SNR786430 SXL786430:SXN786430 THH786430:THJ786430 TRD786430:TRF786430 UAZ786430:UBB786430 UKV786430:UKX786430 UUR786430:UUT786430 VEN786430:VEP786430 VOJ786430:VOL786430 VYF786430:VYH786430 WIB786430:WID786430 WRX786430:WRZ786430 FL851966:FN851966 PH851966:PJ851966 ZD851966:ZF851966 AIZ851966:AJB851966 ASV851966:ASX851966 BCR851966:BCT851966 BMN851966:BMP851966 BWJ851966:BWL851966 CGF851966:CGH851966 CQB851966:CQD851966 CZX851966:CZZ851966 DJT851966:DJV851966 DTP851966:DTR851966 EDL851966:EDN851966 ENH851966:ENJ851966 EXD851966:EXF851966 FGZ851966:FHB851966 FQV851966:FQX851966 GAR851966:GAT851966 GKN851966:GKP851966 GUJ851966:GUL851966 HEF851966:HEH851966 HOB851966:HOD851966 HXX851966:HXZ851966 IHT851966:IHV851966 IRP851966:IRR851966 JBL851966:JBN851966 JLH851966:JLJ851966 JVD851966:JVF851966 KEZ851966:KFB851966 KOV851966:KOX851966 KYR851966:KYT851966 LIN851966:LIP851966 LSJ851966:LSL851966 MCF851966:MCH851966 MMB851966:MMD851966 MVX851966:MVZ851966 NFT851966:NFV851966 NPP851966:NPR851966 NZL851966:NZN851966 OJH851966:OJJ851966 OTD851966:OTF851966 PCZ851966:PDB851966 PMV851966:PMX851966 PWR851966:PWT851966 QGN851966:QGP851966 QQJ851966:QQL851966 RAF851966:RAH851966 RKB851966:RKD851966 RTX851966:RTZ851966 SDT851966:SDV851966 SNP851966:SNR851966 SXL851966:SXN851966 THH851966:THJ851966 TRD851966:TRF851966 UAZ851966:UBB851966 UKV851966:UKX851966 UUR851966:UUT851966 VEN851966:VEP851966 VOJ851966:VOL851966 VYF851966:VYH851966 WIB851966:WID851966 WRX851966:WRZ851966 FL917502:FN917502 PH917502:PJ917502 ZD917502:ZF917502 AIZ917502:AJB917502 ASV917502:ASX917502 BCR917502:BCT917502 BMN917502:BMP917502 BWJ917502:BWL917502 CGF917502:CGH917502 CQB917502:CQD917502 CZX917502:CZZ917502 DJT917502:DJV917502 DTP917502:DTR917502 EDL917502:EDN917502 ENH917502:ENJ917502 EXD917502:EXF917502 FGZ917502:FHB917502 FQV917502:FQX917502 GAR917502:GAT917502 GKN917502:GKP917502 GUJ917502:GUL917502 HEF917502:HEH917502 HOB917502:HOD917502 HXX917502:HXZ917502 IHT917502:IHV917502 IRP917502:IRR917502 JBL917502:JBN917502 JLH917502:JLJ917502 JVD917502:JVF917502 KEZ917502:KFB917502 KOV917502:KOX917502 KYR917502:KYT917502 LIN917502:LIP917502 LSJ917502:LSL917502 MCF917502:MCH917502 MMB917502:MMD917502 MVX917502:MVZ917502 NFT917502:NFV917502 NPP917502:NPR917502 NZL917502:NZN917502 OJH917502:OJJ917502 OTD917502:OTF917502 PCZ917502:PDB917502 PMV917502:PMX917502 PWR917502:PWT917502 QGN917502:QGP917502 QQJ917502:QQL917502 RAF917502:RAH917502 RKB917502:RKD917502 RTX917502:RTZ917502 SDT917502:SDV917502 SNP917502:SNR917502 SXL917502:SXN917502 THH917502:THJ917502 TRD917502:TRF917502 UAZ917502:UBB917502 UKV917502:UKX917502 UUR917502:UUT917502 VEN917502:VEP917502 VOJ917502:VOL917502 VYF917502:VYH917502 WIB917502:WID917502 WRX917502:WRZ917502 FL983038:FN983038 PH983038:PJ983038 ZD983038:ZF983038 AIZ983038:AJB983038 ASV983038:ASX983038 BCR983038:BCT983038 BMN983038:BMP983038 BWJ983038:BWL983038 CGF983038:CGH983038 CQB983038:CQD983038 CZX983038:CZZ983038 DJT983038:DJV983038 DTP983038:DTR983038 EDL983038:EDN983038 ENH983038:ENJ983038 EXD983038:EXF983038 FGZ983038:FHB983038 FQV983038:FQX983038 GAR983038:GAT983038 GKN983038:GKP983038 GUJ983038:GUL983038 HEF983038:HEH983038 HOB983038:HOD983038 HXX983038:HXZ983038 IHT983038:IHV983038 IRP983038:IRR983038 JBL983038:JBN983038 JLH983038:JLJ983038 JVD983038:JVF983038 KEZ983038:KFB983038 KOV983038:KOX983038 KYR983038:KYT983038 LIN983038:LIP983038 LSJ983038:LSL983038 MCF983038:MCH983038 MMB983038:MMD983038 MVX983038:MVZ983038 NFT983038:NFV983038 NPP983038:NPR983038 NZL983038:NZN983038 OJH983038:OJJ983038 OTD983038:OTF983038 PCZ983038:PDB983038 PMV983038:PMX983038 PWR983038:PWT983038 QGN983038:QGP983038 QQJ983038:QQL983038 RAF983038:RAH983038 RKB983038:RKD983038 RTX983038:RTZ983038 SDT983038:SDV983038 SNP983038:SNR983038 SXL983038:SXN983038 THH983038:THJ983038 TRD983038:TRF983038 UAZ983038:UBB983038 UKV983038:UKX983038 UUR983038:UUT983038 VEN983038:VEP983038 VOJ983038:VOL983038 VYF983038:VYH983038 WIB983038:WID983038 WRX983038:WRZ983038 FR8:FS8 PN8:PO8 ZJ8:ZK8 AJF8:AJG8 ATB8:ATC8 BCX8:BCY8 BMT8:BMU8 BWP8:BWQ8 CGL8:CGM8 CQH8:CQI8 DAD8:DAE8 DJZ8:DKA8 DTV8:DTW8 EDR8:EDS8 ENN8:ENO8 EXJ8:EXK8 FHF8:FHG8 FRB8:FRC8 GAX8:GAY8 GKT8:GKU8 GUP8:GUQ8 HEL8:HEM8 HOH8:HOI8 HYD8:HYE8 IHZ8:IIA8 IRV8:IRW8 JBR8:JBS8 JLN8:JLO8 JVJ8:JVK8 KFF8:KFG8 KPB8:KPC8 KYX8:KYY8 LIT8:LIU8 LSP8:LSQ8 MCL8:MCM8 MMH8:MMI8 MWD8:MWE8 NFZ8:NGA8 NPV8:NPW8 NZR8:NZS8 OJN8:OJO8 OTJ8:OTK8 PDF8:PDG8 PNB8:PNC8 PWX8:PWY8 QGT8:QGU8 QQP8:QQQ8 RAL8:RAM8 RKH8:RKI8 RUD8:RUE8 SDZ8:SEA8 SNV8:SNW8 SXR8:SXS8 THN8:THO8 TRJ8:TRK8 UBF8:UBG8 ULB8:ULC8 UUX8:UUY8 VET8:VEU8 VOP8:VOQ8 VYL8:VYM8 WIH8:WII8 WSD8:WSE8 FR65534:FS65534 PN65534:PO65534 ZJ65534:ZK65534 AJF65534:AJG65534 ATB65534:ATC65534 BCX65534:BCY65534 BMT65534:BMU65534 BWP65534:BWQ65534 CGL65534:CGM65534 CQH65534:CQI65534 DAD65534:DAE65534 DJZ65534:DKA65534 DTV65534:DTW65534 EDR65534:EDS65534 ENN65534:ENO65534 EXJ65534:EXK65534 FHF65534:FHG65534 FRB65534:FRC65534 GAX65534:GAY65534 GKT65534:GKU65534 GUP65534:GUQ65534 HEL65534:HEM65534 HOH65534:HOI65534 HYD65534:HYE65534 IHZ65534:IIA65534 IRV65534:IRW65534 JBR65534:JBS65534 JLN65534:JLO65534 JVJ65534:JVK65534 KFF65534:KFG65534 KPB65534:KPC65534 KYX65534:KYY65534 LIT65534:LIU65534 LSP65534:LSQ65534 MCL65534:MCM65534 MMH65534:MMI65534 MWD65534:MWE65534 NFZ65534:NGA65534 NPV65534:NPW65534 NZR65534:NZS65534 OJN65534:OJO65534 OTJ65534:OTK65534 PDF65534:PDG65534 PNB65534:PNC65534 PWX65534:PWY65534 QGT65534:QGU65534 QQP65534:QQQ65534 RAL65534:RAM65534 RKH65534:RKI65534 RUD65534:RUE65534 SDZ65534:SEA65534 SNV65534:SNW65534 SXR65534:SXS65534 THN65534:THO65534 TRJ65534:TRK65534 UBF65534:UBG65534 ULB65534:ULC65534 UUX65534:UUY65534 VET65534:VEU65534 VOP65534:VOQ65534 VYL65534:VYM65534 WIH65534:WII65534 WSD65534:WSE65534 FR131070:FS131070 PN131070:PO131070 ZJ131070:ZK131070 AJF131070:AJG131070 ATB131070:ATC131070 BCX131070:BCY131070 BMT131070:BMU131070 BWP131070:BWQ131070 CGL131070:CGM131070 CQH131070:CQI131070 DAD131070:DAE131070 DJZ131070:DKA131070 DTV131070:DTW131070 EDR131070:EDS131070 ENN131070:ENO131070 EXJ131070:EXK131070 FHF131070:FHG131070 FRB131070:FRC131070 GAX131070:GAY131070 GKT131070:GKU131070 GUP131070:GUQ131070 HEL131070:HEM131070 HOH131070:HOI131070 HYD131070:HYE131070 IHZ131070:IIA131070 IRV131070:IRW131070 JBR131070:JBS131070 JLN131070:JLO131070 JVJ131070:JVK131070 KFF131070:KFG131070 KPB131070:KPC131070 KYX131070:KYY131070 LIT131070:LIU131070 LSP131070:LSQ131070 MCL131070:MCM131070 MMH131070:MMI131070 MWD131070:MWE131070 NFZ131070:NGA131070 NPV131070:NPW131070 NZR131070:NZS131070 OJN131070:OJO131070 OTJ131070:OTK131070 PDF131070:PDG131070 PNB131070:PNC131070 PWX131070:PWY131070 QGT131070:QGU131070 QQP131070:QQQ131070 RAL131070:RAM131070 RKH131070:RKI131070 RUD131070:RUE131070 SDZ131070:SEA131070 SNV131070:SNW131070 SXR131070:SXS131070 THN131070:THO131070 TRJ131070:TRK131070 UBF131070:UBG131070 ULB131070:ULC131070 UUX131070:UUY131070 VET131070:VEU131070 VOP131070:VOQ131070 VYL131070:VYM131070 WIH131070:WII131070 WSD131070:WSE131070 FR196606:FS196606 PN196606:PO196606 ZJ196606:ZK196606 AJF196606:AJG196606 ATB196606:ATC196606 BCX196606:BCY196606 BMT196606:BMU196606 BWP196606:BWQ196606 CGL196606:CGM196606 CQH196606:CQI196606 DAD196606:DAE196606 DJZ196606:DKA196606 DTV196606:DTW196606 EDR196606:EDS196606 ENN196606:ENO196606 EXJ196606:EXK196606 FHF196606:FHG196606 FRB196606:FRC196606 GAX196606:GAY196606 GKT196606:GKU196606 GUP196606:GUQ196606 HEL196606:HEM196606 HOH196606:HOI196606 HYD196606:HYE196606 IHZ196606:IIA196606 IRV196606:IRW196606 JBR196606:JBS196606 JLN196606:JLO196606 JVJ196606:JVK196606 KFF196606:KFG196606 KPB196606:KPC196606 KYX196606:KYY196606 LIT196606:LIU196606 LSP196606:LSQ196606 MCL196606:MCM196606 MMH196606:MMI196606 MWD196606:MWE196606 NFZ196606:NGA196606 NPV196606:NPW196606 NZR196606:NZS196606 OJN196606:OJO196606 OTJ196606:OTK196606 PDF196606:PDG196606 PNB196606:PNC196606 PWX196606:PWY196606 QGT196606:QGU196606 QQP196606:QQQ196606 RAL196606:RAM196606 RKH196606:RKI196606 RUD196606:RUE196606 SDZ196606:SEA196606 SNV196606:SNW196606 SXR196606:SXS196606 THN196606:THO196606 TRJ196606:TRK196606 UBF196606:UBG196606 ULB196606:ULC196606 UUX196606:UUY196606 VET196606:VEU196606 VOP196606:VOQ196606 VYL196606:VYM196606 WIH196606:WII196606 WSD196606:WSE196606 FR262142:FS262142 PN262142:PO262142 ZJ262142:ZK262142 AJF262142:AJG262142 ATB262142:ATC262142 BCX262142:BCY262142 BMT262142:BMU262142 BWP262142:BWQ262142 CGL262142:CGM262142 CQH262142:CQI262142 DAD262142:DAE262142 DJZ262142:DKA262142 DTV262142:DTW262142 EDR262142:EDS262142 ENN262142:ENO262142 EXJ262142:EXK262142 FHF262142:FHG262142 FRB262142:FRC262142 GAX262142:GAY262142 GKT262142:GKU262142 GUP262142:GUQ262142 HEL262142:HEM262142 HOH262142:HOI262142 HYD262142:HYE262142 IHZ262142:IIA262142 IRV262142:IRW262142 JBR262142:JBS262142 JLN262142:JLO262142 JVJ262142:JVK262142 KFF262142:KFG262142 KPB262142:KPC262142 KYX262142:KYY262142 LIT262142:LIU262142 LSP262142:LSQ262142 MCL262142:MCM262142 MMH262142:MMI262142 MWD262142:MWE262142 NFZ262142:NGA262142 NPV262142:NPW262142 NZR262142:NZS262142 OJN262142:OJO262142 OTJ262142:OTK262142 PDF262142:PDG262142 PNB262142:PNC262142 PWX262142:PWY262142 QGT262142:QGU262142 QQP262142:QQQ262142 RAL262142:RAM262142 RKH262142:RKI262142 RUD262142:RUE262142 SDZ262142:SEA262142 SNV262142:SNW262142 SXR262142:SXS262142 THN262142:THO262142 TRJ262142:TRK262142 UBF262142:UBG262142 ULB262142:ULC262142 UUX262142:UUY262142 VET262142:VEU262142 VOP262142:VOQ262142 VYL262142:VYM262142 WIH262142:WII262142 WSD262142:WSE262142 FR327678:FS327678 PN327678:PO327678 ZJ327678:ZK327678 AJF327678:AJG327678 ATB327678:ATC327678 BCX327678:BCY327678 BMT327678:BMU327678 BWP327678:BWQ327678 CGL327678:CGM327678 CQH327678:CQI327678 DAD327678:DAE327678 DJZ327678:DKA327678 DTV327678:DTW327678 EDR327678:EDS327678 ENN327678:ENO327678 EXJ327678:EXK327678 FHF327678:FHG327678 FRB327678:FRC327678 GAX327678:GAY327678 GKT327678:GKU327678 GUP327678:GUQ327678 HEL327678:HEM327678 HOH327678:HOI327678 HYD327678:HYE327678 IHZ327678:IIA327678 IRV327678:IRW327678 JBR327678:JBS327678 JLN327678:JLO327678 JVJ327678:JVK327678 KFF327678:KFG327678 KPB327678:KPC327678 KYX327678:KYY327678 LIT327678:LIU327678 LSP327678:LSQ327678 MCL327678:MCM327678 MMH327678:MMI327678 MWD327678:MWE327678 NFZ327678:NGA327678 NPV327678:NPW327678 NZR327678:NZS327678 OJN327678:OJO327678 OTJ327678:OTK327678 PDF327678:PDG327678 PNB327678:PNC327678 PWX327678:PWY327678 QGT327678:QGU327678 QQP327678:QQQ327678 RAL327678:RAM327678 RKH327678:RKI327678 RUD327678:RUE327678 SDZ327678:SEA327678 SNV327678:SNW327678 SXR327678:SXS327678 THN327678:THO327678 TRJ327678:TRK327678 UBF327678:UBG327678 ULB327678:ULC327678 UUX327678:UUY327678 VET327678:VEU327678 VOP327678:VOQ327678 VYL327678:VYM327678 WIH327678:WII327678 WSD327678:WSE327678 FR393214:FS393214 PN393214:PO393214 ZJ393214:ZK393214 AJF393214:AJG393214 ATB393214:ATC393214 BCX393214:BCY393214 BMT393214:BMU393214 BWP393214:BWQ393214 CGL393214:CGM393214 CQH393214:CQI393214 DAD393214:DAE393214 DJZ393214:DKA393214 DTV393214:DTW393214 EDR393214:EDS393214 ENN393214:ENO393214 EXJ393214:EXK393214 FHF393214:FHG393214 FRB393214:FRC393214 GAX393214:GAY393214 GKT393214:GKU393214 GUP393214:GUQ393214 HEL393214:HEM393214 HOH393214:HOI393214 HYD393214:HYE393214 IHZ393214:IIA393214 IRV393214:IRW393214 JBR393214:JBS393214 JLN393214:JLO393214 JVJ393214:JVK393214 KFF393214:KFG393214 KPB393214:KPC393214 KYX393214:KYY393214 LIT393214:LIU393214 LSP393214:LSQ393214 MCL393214:MCM393214 MMH393214:MMI393214 MWD393214:MWE393214 NFZ393214:NGA393214 NPV393214:NPW393214 NZR393214:NZS393214 OJN393214:OJO393214 OTJ393214:OTK393214 PDF393214:PDG393214 PNB393214:PNC393214 PWX393214:PWY393214 QGT393214:QGU393214 QQP393214:QQQ393214 RAL393214:RAM393214 RKH393214:RKI393214 RUD393214:RUE393214 SDZ393214:SEA393214 SNV393214:SNW393214 SXR393214:SXS393214 THN393214:THO393214 TRJ393214:TRK393214 UBF393214:UBG393214 ULB393214:ULC393214 UUX393214:UUY393214 VET393214:VEU393214 VOP393214:VOQ393214 VYL393214:VYM393214 WIH393214:WII393214 WSD393214:WSE393214 FR458750:FS458750 PN458750:PO458750 ZJ458750:ZK458750 AJF458750:AJG458750 ATB458750:ATC458750 BCX458750:BCY458750 BMT458750:BMU458750 BWP458750:BWQ458750 CGL458750:CGM458750 CQH458750:CQI458750 DAD458750:DAE458750 DJZ458750:DKA458750 DTV458750:DTW458750 EDR458750:EDS458750 ENN458750:ENO458750 EXJ458750:EXK458750 FHF458750:FHG458750 FRB458750:FRC458750 GAX458750:GAY458750 GKT458750:GKU458750 GUP458750:GUQ458750 HEL458750:HEM458750 HOH458750:HOI458750 HYD458750:HYE458750 IHZ458750:IIA458750 IRV458750:IRW458750 JBR458750:JBS458750 JLN458750:JLO458750 JVJ458750:JVK458750 KFF458750:KFG458750 KPB458750:KPC458750 KYX458750:KYY458750 LIT458750:LIU458750 LSP458750:LSQ458750 MCL458750:MCM458750 MMH458750:MMI458750 MWD458750:MWE458750 NFZ458750:NGA458750 NPV458750:NPW458750 NZR458750:NZS458750 OJN458750:OJO458750 OTJ458750:OTK458750 PDF458750:PDG458750 PNB458750:PNC458750 PWX458750:PWY458750 QGT458750:QGU458750 QQP458750:QQQ458750 RAL458750:RAM458750 RKH458750:RKI458750 RUD458750:RUE458750 SDZ458750:SEA458750 SNV458750:SNW458750 SXR458750:SXS458750 THN458750:THO458750 TRJ458750:TRK458750 UBF458750:UBG458750 ULB458750:ULC458750 UUX458750:UUY458750 VET458750:VEU458750 VOP458750:VOQ458750 VYL458750:VYM458750 WIH458750:WII458750 WSD458750:WSE458750 FR524286:FS524286 PN524286:PO524286 ZJ524286:ZK524286 AJF524286:AJG524286 ATB524286:ATC524286 BCX524286:BCY524286 BMT524286:BMU524286 BWP524286:BWQ524286 CGL524286:CGM524286 CQH524286:CQI524286 DAD524286:DAE524286 DJZ524286:DKA524286 DTV524286:DTW524286 EDR524286:EDS524286 ENN524286:ENO524286 EXJ524286:EXK524286 FHF524286:FHG524286 FRB524286:FRC524286 GAX524286:GAY524286 GKT524286:GKU524286 GUP524286:GUQ524286 HEL524286:HEM524286 HOH524286:HOI524286 HYD524286:HYE524286 IHZ524286:IIA524286 IRV524286:IRW524286 JBR524286:JBS524286 JLN524286:JLO524286 JVJ524286:JVK524286 KFF524286:KFG524286 KPB524286:KPC524286 KYX524286:KYY524286 LIT524286:LIU524286 LSP524286:LSQ524286 MCL524286:MCM524286 MMH524286:MMI524286 MWD524286:MWE524286 NFZ524286:NGA524286 NPV524286:NPW524286 NZR524286:NZS524286 OJN524286:OJO524286 OTJ524286:OTK524286 PDF524286:PDG524286 PNB524286:PNC524286 PWX524286:PWY524286 QGT524286:QGU524286 QQP524286:QQQ524286 RAL524286:RAM524286 RKH524286:RKI524286 RUD524286:RUE524286 SDZ524286:SEA524286 SNV524286:SNW524286 SXR524286:SXS524286 THN524286:THO524286 TRJ524286:TRK524286 UBF524286:UBG524286 ULB524286:ULC524286 UUX524286:UUY524286 VET524286:VEU524286 VOP524286:VOQ524286 VYL524286:VYM524286 WIH524286:WII524286 WSD524286:WSE524286 FR589822:FS589822 PN589822:PO589822 ZJ589822:ZK589822 AJF589822:AJG589822 ATB589822:ATC589822 BCX589822:BCY589822 BMT589822:BMU589822 BWP589822:BWQ589822 CGL589822:CGM589822 CQH589822:CQI589822 DAD589822:DAE589822 DJZ589822:DKA589822 DTV589822:DTW589822 EDR589822:EDS589822 ENN589822:ENO589822 EXJ589822:EXK589822 FHF589822:FHG589822 FRB589822:FRC589822 GAX589822:GAY589822 GKT589822:GKU589822 GUP589822:GUQ589822 HEL589822:HEM589822 HOH589822:HOI589822 HYD589822:HYE589822 IHZ589822:IIA589822 IRV589822:IRW589822 JBR589822:JBS589822 JLN589822:JLO589822 JVJ589822:JVK589822 KFF589822:KFG589822 KPB589822:KPC589822 KYX589822:KYY589822 LIT589822:LIU589822 LSP589822:LSQ589822 MCL589822:MCM589822 MMH589822:MMI589822 MWD589822:MWE589822 NFZ589822:NGA589822 NPV589822:NPW589822 NZR589822:NZS589822 OJN589822:OJO589822 OTJ589822:OTK589822 PDF589822:PDG589822 PNB589822:PNC589822 PWX589822:PWY589822 QGT589822:QGU589822 QQP589822:QQQ589822 RAL589822:RAM589822 RKH589822:RKI589822 RUD589822:RUE589822 SDZ589822:SEA589822 SNV589822:SNW589822 SXR589822:SXS589822 THN589822:THO589822 TRJ589822:TRK589822 UBF589822:UBG589822 ULB589822:ULC589822 UUX589822:UUY589822 VET589822:VEU589822 VOP589822:VOQ589822 VYL589822:VYM589822 WIH589822:WII589822 WSD589822:WSE589822 FR655358:FS655358 PN655358:PO655358 ZJ655358:ZK655358 AJF655358:AJG655358 ATB655358:ATC655358 BCX655358:BCY655358 BMT655358:BMU655358 BWP655358:BWQ655358 CGL655358:CGM655358 CQH655358:CQI655358 DAD655358:DAE655358 DJZ655358:DKA655358 DTV655358:DTW655358 EDR655358:EDS655358 ENN655358:ENO655358 EXJ655358:EXK655358 FHF655358:FHG655358 FRB655358:FRC655358 GAX655358:GAY655358 GKT655358:GKU655358 GUP655358:GUQ655358 HEL655358:HEM655358 HOH655358:HOI655358 HYD655358:HYE655358 IHZ655358:IIA655358 IRV655358:IRW655358 JBR655358:JBS655358 JLN655358:JLO655358 JVJ655358:JVK655358 KFF655358:KFG655358 KPB655358:KPC655358 KYX655358:KYY655358 LIT655358:LIU655358 LSP655358:LSQ655358 MCL655358:MCM655358 MMH655358:MMI655358 MWD655358:MWE655358 NFZ655358:NGA655358 NPV655358:NPW655358 NZR655358:NZS655358 OJN655358:OJO655358 OTJ655358:OTK655358 PDF655358:PDG655358 PNB655358:PNC655358 PWX655358:PWY655358 QGT655358:QGU655358 QQP655358:QQQ655358 RAL655358:RAM655358 RKH655358:RKI655358 RUD655358:RUE655358 SDZ655358:SEA655358 SNV655358:SNW655358 SXR655358:SXS655358 THN655358:THO655358 TRJ655358:TRK655358 UBF655358:UBG655358 ULB655358:ULC655358 UUX655358:UUY655358 VET655358:VEU655358 VOP655358:VOQ655358 VYL655358:VYM655358 WIH655358:WII655358 WSD655358:WSE655358 FR720894:FS720894 PN720894:PO720894 ZJ720894:ZK720894 AJF720894:AJG720894 ATB720894:ATC720894 BCX720894:BCY720894 BMT720894:BMU720894 BWP720894:BWQ720894 CGL720894:CGM720894 CQH720894:CQI720894 DAD720894:DAE720894 DJZ720894:DKA720894 DTV720894:DTW720894 EDR720894:EDS720894 ENN720894:ENO720894 EXJ720894:EXK720894 FHF720894:FHG720894 FRB720894:FRC720894 GAX720894:GAY720894 GKT720894:GKU720894 GUP720894:GUQ720894 HEL720894:HEM720894 HOH720894:HOI720894 HYD720894:HYE720894 IHZ720894:IIA720894 IRV720894:IRW720894 JBR720894:JBS720894 JLN720894:JLO720894 JVJ720894:JVK720894 KFF720894:KFG720894 KPB720894:KPC720894 KYX720894:KYY720894 LIT720894:LIU720894 LSP720894:LSQ720894 MCL720894:MCM720894 MMH720894:MMI720894 MWD720894:MWE720894 NFZ720894:NGA720894 NPV720894:NPW720894 NZR720894:NZS720894 OJN720894:OJO720894 OTJ720894:OTK720894 PDF720894:PDG720894 PNB720894:PNC720894 PWX720894:PWY720894 QGT720894:QGU720894 QQP720894:QQQ720894 RAL720894:RAM720894 RKH720894:RKI720894 RUD720894:RUE720894 SDZ720894:SEA720894 SNV720894:SNW720894 SXR720894:SXS720894 THN720894:THO720894 TRJ720894:TRK720894 UBF720894:UBG720894 ULB720894:ULC720894 UUX720894:UUY720894 VET720894:VEU720894 VOP720894:VOQ720894 VYL720894:VYM720894 WIH720894:WII720894 WSD720894:WSE720894 FR786430:FS786430 PN786430:PO786430 ZJ786430:ZK786430 AJF786430:AJG786430 ATB786430:ATC786430 BCX786430:BCY786430 BMT786430:BMU786430 BWP786430:BWQ786430 CGL786430:CGM786430 CQH786430:CQI786430 DAD786430:DAE786430 DJZ786430:DKA786430 DTV786430:DTW786430 EDR786430:EDS786430 ENN786430:ENO786430 EXJ786430:EXK786430 FHF786430:FHG786430 FRB786430:FRC786430 GAX786430:GAY786430 GKT786430:GKU786430 GUP786430:GUQ786430 HEL786430:HEM786430 HOH786430:HOI786430 HYD786430:HYE786430 IHZ786430:IIA786430 IRV786430:IRW786430 JBR786430:JBS786430 JLN786430:JLO786430 JVJ786430:JVK786430 KFF786430:KFG786430 KPB786430:KPC786430 KYX786430:KYY786430 LIT786430:LIU786430 LSP786430:LSQ786430 MCL786430:MCM786430 MMH786430:MMI786430 MWD786430:MWE786430 NFZ786430:NGA786430 NPV786430:NPW786430 NZR786430:NZS786430 OJN786430:OJO786430 OTJ786430:OTK786430 PDF786430:PDG786430 PNB786430:PNC786430 PWX786430:PWY786430 QGT786430:QGU786430 QQP786430:QQQ786430 RAL786430:RAM786430 RKH786430:RKI786430 RUD786430:RUE786430 SDZ786430:SEA786430 SNV786430:SNW786430 SXR786430:SXS786430 THN786430:THO786430 TRJ786430:TRK786430 UBF786430:UBG786430 ULB786430:ULC786430 UUX786430:UUY786430 VET786430:VEU786430 VOP786430:VOQ786430 VYL786430:VYM786430 WIH786430:WII786430 WSD786430:WSE786430 FR851966:FS851966 PN851966:PO851966 ZJ851966:ZK851966 AJF851966:AJG851966 ATB851966:ATC851966 BCX851966:BCY851966 BMT851966:BMU851966 BWP851966:BWQ851966 CGL851966:CGM851966 CQH851966:CQI851966 DAD851966:DAE851966 DJZ851966:DKA851966 DTV851966:DTW851966 EDR851966:EDS851966 ENN851966:ENO851966 EXJ851966:EXK851966 FHF851966:FHG851966 FRB851966:FRC851966 GAX851966:GAY851966 GKT851966:GKU851966 GUP851966:GUQ851966 HEL851966:HEM851966 HOH851966:HOI851966 HYD851966:HYE851966 IHZ851966:IIA851966 IRV851966:IRW851966 JBR851966:JBS851966 JLN851966:JLO851966 JVJ851966:JVK851966 KFF851966:KFG851966 KPB851966:KPC851966 KYX851966:KYY851966 LIT851966:LIU851966 LSP851966:LSQ851966 MCL851966:MCM851966 MMH851966:MMI851966 MWD851966:MWE851966 NFZ851966:NGA851966 NPV851966:NPW851966 NZR851966:NZS851966 OJN851966:OJO851966 OTJ851966:OTK851966 PDF851966:PDG851966 PNB851966:PNC851966 PWX851966:PWY851966 QGT851966:QGU851966 QQP851966:QQQ851966 RAL851966:RAM851966 RKH851966:RKI851966 RUD851966:RUE851966 SDZ851966:SEA851966 SNV851966:SNW851966 SXR851966:SXS851966 THN851966:THO851966 TRJ851966:TRK851966 UBF851966:UBG851966 ULB851966:ULC851966 UUX851966:UUY851966 VET851966:VEU851966 VOP851966:VOQ851966 VYL851966:VYM851966 WIH851966:WII851966 WSD851966:WSE851966 FR917502:FS917502 PN917502:PO917502 ZJ917502:ZK917502 AJF917502:AJG917502 ATB917502:ATC917502 BCX917502:BCY917502 BMT917502:BMU917502 BWP917502:BWQ917502 CGL917502:CGM917502 CQH917502:CQI917502 DAD917502:DAE917502 DJZ917502:DKA917502 DTV917502:DTW917502 EDR917502:EDS917502 ENN917502:ENO917502 EXJ917502:EXK917502 FHF917502:FHG917502 FRB917502:FRC917502 GAX917502:GAY917502 GKT917502:GKU917502 GUP917502:GUQ917502 HEL917502:HEM917502 HOH917502:HOI917502 HYD917502:HYE917502 IHZ917502:IIA917502 IRV917502:IRW917502 JBR917502:JBS917502 JLN917502:JLO917502 JVJ917502:JVK917502 KFF917502:KFG917502 KPB917502:KPC917502 KYX917502:KYY917502 LIT917502:LIU917502 LSP917502:LSQ917502 MCL917502:MCM917502 MMH917502:MMI917502 MWD917502:MWE917502 NFZ917502:NGA917502 NPV917502:NPW917502 NZR917502:NZS917502 OJN917502:OJO917502 OTJ917502:OTK917502 PDF917502:PDG917502 PNB917502:PNC917502 PWX917502:PWY917502 QGT917502:QGU917502 QQP917502:QQQ917502 RAL917502:RAM917502 RKH917502:RKI917502 RUD917502:RUE917502 SDZ917502:SEA917502 SNV917502:SNW917502 SXR917502:SXS917502 THN917502:THO917502 TRJ917502:TRK917502 UBF917502:UBG917502 ULB917502:ULC917502 UUX917502:UUY917502 VET917502:VEU917502 VOP917502:VOQ917502 VYL917502:VYM917502 WIH917502:WII917502 WSD917502:WSE917502 FR983038:FS983038 PN983038:PO983038 ZJ983038:ZK983038 AJF983038:AJG983038 ATB983038:ATC983038 BCX983038:BCY983038 BMT983038:BMU983038 BWP983038:BWQ983038 CGL983038:CGM983038 CQH983038:CQI983038 DAD983038:DAE983038 DJZ983038:DKA983038 DTV983038:DTW983038 EDR983038:EDS983038 ENN983038:ENO983038 EXJ983038:EXK983038 FHF983038:FHG983038 FRB983038:FRC983038 GAX983038:GAY983038 GKT983038:GKU983038 GUP983038:GUQ983038 HEL983038:HEM983038 HOH983038:HOI983038 HYD983038:HYE983038 IHZ983038:IIA983038 IRV983038:IRW983038 JBR983038:JBS983038 JLN983038:JLO983038 JVJ983038:JVK983038 KFF983038:KFG983038 KPB983038:KPC983038 KYX983038:KYY983038 LIT983038:LIU983038 LSP983038:LSQ983038 MCL983038:MCM983038 MMH983038:MMI983038 MWD983038:MWE983038 NFZ983038:NGA983038 NPV983038:NPW983038 NZR983038:NZS983038 OJN983038:OJO983038 OTJ983038:OTK983038 PDF983038:PDG983038 PNB983038:PNC983038 PWX983038:PWY983038 QGT983038:QGU983038 QQP983038:QQQ983038 RAL983038:RAM983038 RKH983038:RKI983038 RUD983038:RUE983038 SDZ983038:SEA983038 SNV983038:SNW983038 SXR983038:SXS983038 THN983038:THO983038 TRJ983038:TRK983038 UBF983038:UBG983038 ULB983038:ULC983038 UUX983038:UUY983038 VET983038:VEU983038 VOP983038:VOQ983038 VYL983038:VYM983038 WIH983038:WII983038 WSD983038:WSE983038 FV8:FY8 PR8:PU8 ZN8:ZQ8 AJJ8:AJM8 ATF8:ATI8 BDB8:BDE8 BMX8:BNA8 BWT8:BWW8 CGP8:CGS8 CQL8:CQO8 DAH8:DAK8 DKD8:DKG8 DTZ8:DUC8 EDV8:EDY8 ENR8:ENU8 EXN8:EXQ8 FHJ8:FHM8 FRF8:FRI8 GBB8:GBE8 GKX8:GLA8 GUT8:GUW8 HEP8:HES8 HOL8:HOO8 HYH8:HYK8 IID8:IIG8 IRZ8:ISC8 JBV8:JBY8 JLR8:JLU8 JVN8:JVQ8 KFJ8:KFM8 KPF8:KPI8 KZB8:KZE8 LIX8:LJA8 LST8:LSW8 MCP8:MCS8 MML8:MMO8 MWH8:MWK8 NGD8:NGG8 NPZ8:NQC8 NZV8:NZY8 OJR8:OJU8 OTN8:OTQ8 PDJ8:PDM8 PNF8:PNI8 PXB8:PXE8 QGX8:QHA8 QQT8:QQW8 RAP8:RAS8 RKL8:RKO8 RUH8:RUK8 SED8:SEG8 SNZ8:SOC8 SXV8:SXY8 THR8:THU8 TRN8:TRQ8 UBJ8:UBM8 ULF8:ULI8 UVB8:UVE8 VEX8:VFA8 VOT8:VOW8 VYP8:VYS8 WIL8:WIO8 WSH8:WSK8 FV65534:FY65534 PR65534:PU65534 ZN65534:ZQ65534 AJJ65534:AJM65534 ATF65534:ATI65534 BDB65534:BDE65534 BMX65534:BNA65534 BWT65534:BWW65534 CGP65534:CGS65534 CQL65534:CQO65534 DAH65534:DAK65534 DKD65534:DKG65534 DTZ65534:DUC65534 EDV65534:EDY65534 ENR65534:ENU65534 EXN65534:EXQ65534 FHJ65534:FHM65534 FRF65534:FRI65534 GBB65534:GBE65534 GKX65534:GLA65534 GUT65534:GUW65534 HEP65534:HES65534 HOL65534:HOO65534 HYH65534:HYK65534 IID65534:IIG65534 IRZ65534:ISC65534 JBV65534:JBY65534 JLR65534:JLU65534 JVN65534:JVQ65534 KFJ65534:KFM65534 KPF65534:KPI65534 KZB65534:KZE65534 LIX65534:LJA65534 LST65534:LSW65534 MCP65534:MCS65534 MML65534:MMO65534 MWH65534:MWK65534 NGD65534:NGG65534 NPZ65534:NQC65534 NZV65534:NZY65534 OJR65534:OJU65534 OTN65534:OTQ65534 PDJ65534:PDM65534 PNF65534:PNI65534 PXB65534:PXE65534 QGX65534:QHA65534 QQT65534:QQW65534 RAP65534:RAS65534 RKL65534:RKO65534 RUH65534:RUK65534 SED65534:SEG65534 SNZ65534:SOC65534 SXV65534:SXY65534 THR65534:THU65534 TRN65534:TRQ65534 UBJ65534:UBM65534 ULF65534:ULI65534 UVB65534:UVE65534 VEX65534:VFA65534 VOT65534:VOW65534 VYP65534:VYS65534 WIL65534:WIO65534 WSH65534:WSK65534 FV131070:FY131070 PR131070:PU131070 ZN131070:ZQ131070 AJJ131070:AJM131070 ATF131070:ATI131070 BDB131070:BDE131070 BMX131070:BNA131070 BWT131070:BWW131070 CGP131070:CGS131070 CQL131070:CQO131070 DAH131070:DAK131070 DKD131070:DKG131070 DTZ131070:DUC131070 EDV131070:EDY131070 ENR131070:ENU131070 EXN131070:EXQ131070 FHJ131070:FHM131070 FRF131070:FRI131070 GBB131070:GBE131070 GKX131070:GLA131070 GUT131070:GUW131070 HEP131070:HES131070 HOL131070:HOO131070 HYH131070:HYK131070 IID131070:IIG131070 IRZ131070:ISC131070 JBV131070:JBY131070 JLR131070:JLU131070 JVN131070:JVQ131070 KFJ131070:KFM131070 KPF131070:KPI131070 KZB131070:KZE131070 LIX131070:LJA131070 LST131070:LSW131070 MCP131070:MCS131070 MML131070:MMO131070 MWH131070:MWK131070 NGD131070:NGG131070 NPZ131070:NQC131070 NZV131070:NZY131070 OJR131070:OJU131070 OTN131070:OTQ131070 PDJ131070:PDM131070 PNF131070:PNI131070 PXB131070:PXE131070 QGX131070:QHA131070 QQT131070:QQW131070 RAP131070:RAS131070 RKL131070:RKO131070 RUH131070:RUK131070 SED131070:SEG131070 SNZ131070:SOC131070 SXV131070:SXY131070 THR131070:THU131070 TRN131070:TRQ131070 UBJ131070:UBM131070 ULF131070:ULI131070 UVB131070:UVE131070 VEX131070:VFA131070 VOT131070:VOW131070 VYP131070:VYS131070 WIL131070:WIO131070 WSH131070:WSK131070 FV196606:FY196606 PR196606:PU196606 ZN196606:ZQ196606 AJJ196606:AJM196606 ATF196606:ATI196606 BDB196606:BDE196606 BMX196606:BNA196606 BWT196606:BWW196606 CGP196606:CGS196606 CQL196606:CQO196606 DAH196606:DAK196606 DKD196606:DKG196606 DTZ196606:DUC196606 EDV196606:EDY196606 ENR196606:ENU196606 EXN196606:EXQ196606 FHJ196606:FHM196606 FRF196606:FRI196606 GBB196606:GBE196606 GKX196606:GLA196606 GUT196606:GUW196606 HEP196606:HES196606 HOL196606:HOO196606 HYH196606:HYK196606 IID196606:IIG196606 IRZ196606:ISC196606 JBV196606:JBY196606 JLR196606:JLU196606 JVN196606:JVQ196606 KFJ196606:KFM196606 KPF196606:KPI196606 KZB196606:KZE196606 LIX196606:LJA196606 LST196606:LSW196606 MCP196606:MCS196606 MML196606:MMO196606 MWH196606:MWK196606 NGD196606:NGG196606 NPZ196606:NQC196606 NZV196606:NZY196606 OJR196606:OJU196606 OTN196606:OTQ196606 PDJ196606:PDM196606 PNF196606:PNI196606 PXB196606:PXE196606 QGX196606:QHA196606 QQT196606:QQW196606 RAP196606:RAS196606 RKL196606:RKO196606 RUH196606:RUK196606 SED196606:SEG196606 SNZ196606:SOC196606 SXV196606:SXY196606 THR196606:THU196606 TRN196606:TRQ196606 UBJ196606:UBM196606 ULF196606:ULI196606 UVB196606:UVE196606 VEX196606:VFA196606 VOT196606:VOW196606 VYP196606:VYS196606 WIL196606:WIO196606 WSH196606:WSK196606 FV262142:FY262142 PR262142:PU262142 ZN262142:ZQ262142 AJJ262142:AJM262142 ATF262142:ATI262142 BDB262142:BDE262142 BMX262142:BNA262142 BWT262142:BWW262142 CGP262142:CGS262142 CQL262142:CQO262142 DAH262142:DAK262142 DKD262142:DKG262142 DTZ262142:DUC262142 EDV262142:EDY262142 ENR262142:ENU262142 EXN262142:EXQ262142 FHJ262142:FHM262142 FRF262142:FRI262142 GBB262142:GBE262142 GKX262142:GLA262142 GUT262142:GUW262142 HEP262142:HES262142 HOL262142:HOO262142 HYH262142:HYK262142 IID262142:IIG262142 IRZ262142:ISC262142 JBV262142:JBY262142 JLR262142:JLU262142 JVN262142:JVQ262142 KFJ262142:KFM262142 KPF262142:KPI262142 KZB262142:KZE262142 LIX262142:LJA262142 LST262142:LSW262142 MCP262142:MCS262142 MML262142:MMO262142 MWH262142:MWK262142 NGD262142:NGG262142 NPZ262142:NQC262142 NZV262142:NZY262142 OJR262142:OJU262142 OTN262142:OTQ262142 PDJ262142:PDM262142 PNF262142:PNI262142 PXB262142:PXE262142 QGX262142:QHA262142 QQT262142:QQW262142 RAP262142:RAS262142 RKL262142:RKO262142 RUH262142:RUK262142 SED262142:SEG262142 SNZ262142:SOC262142 SXV262142:SXY262142 THR262142:THU262142 TRN262142:TRQ262142 UBJ262142:UBM262142 ULF262142:ULI262142 UVB262142:UVE262142 VEX262142:VFA262142 VOT262142:VOW262142 VYP262142:VYS262142 WIL262142:WIO262142 WSH262142:WSK262142 FV327678:FY327678 PR327678:PU327678 ZN327678:ZQ327678 AJJ327678:AJM327678 ATF327678:ATI327678 BDB327678:BDE327678 BMX327678:BNA327678 BWT327678:BWW327678 CGP327678:CGS327678 CQL327678:CQO327678 DAH327678:DAK327678 DKD327678:DKG327678 DTZ327678:DUC327678 EDV327678:EDY327678 ENR327678:ENU327678 EXN327678:EXQ327678 FHJ327678:FHM327678 FRF327678:FRI327678 GBB327678:GBE327678 GKX327678:GLA327678 GUT327678:GUW327678 HEP327678:HES327678 HOL327678:HOO327678 HYH327678:HYK327678 IID327678:IIG327678 IRZ327678:ISC327678 JBV327678:JBY327678 JLR327678:JLU327678 JVN327678:JVQ327678 KFJ327678:KFM327678 KPF327678:KPI327678 KZB327678:KZE327678 LIX327678:LJA327678 LST327678:LSW327678 MCP327678:MCS327678 MML327678:MMO327678 MWH327678:MWK327678 NGD327678:NGG327678 NPZ327678:NQC327678 NZV327678:NZY327678 OJR327678:OJU327678 OTN327678:OTQ327678 PDJ327678:PDM327678 PNF327678:PNI327678 PXB327678:PXE327678 QGX327678:QHA327678 QQT327678:QQW327678 RAP327678:RAS327678 RKL327678:RKO327678 RUH327678:RUK327678 SED327678:SEG327678 SNZ327678:SOC327678 SXV327678:SXY327678 THR327678:THU327678 TRN327678:TRQ327678 UBJ327678:UBM327678 ULF327678:ULI327678 UVB327678:UVE327678 VEX327678:VFA327678 VOT327678:VOW327678 VYP327678:VYS327678 WIL327678:WIO327678 WSH327678:WSK327678 FV393214:FY393214 PR393214:PU393214 ZN393214:ZQ393214 AJJ393214:AJM393214 ATF393214:ATI393214 BDB393214:BDE393214 BMX393214:BNA393214 BWT393214:BWW393214 CGP393214:CGS393214 CQL393214:CQO393214 DAH393214:DAK393214 DKD393214:DKG393214 DTZ393214:DUC393214 EDV393214:EDY393214 ENR393214:ENU393214 EXN393214:EXQ393214 FHJ393214:FHM393214 FRF393214:FRI393214 GBB393214:GBE393214 GKX393214:GLA393214 GUT393214:GUW393214 HEP393214:HES393214 HOL393214:HOO393214 HYH393214:HYK393214 IID393214:IIG393214 IRZ393214:ISC393214 JBV393214:JBY393214 JLR393214:JLU393214 JVN393214:JVQ393214 KFJ393214:KFM393214 KPF393214:KPI393214 KZB393214:KZE393214 LIX393214:LJA393214 LST393214:LSW393214 MCP393214:MCS393214 MML393214:MMO393214 MWH393214:MWK393214 NGD393214:NGG393214 NPZ393214:NQC393214 NZV393214:NZY393214 OJR393214:OJU393214 OTN393214:OTQ393214 PDJ393214:PDM393214 PNF393214:PNI393214 PXB393214:PXE393214 QGX393214:QHA393214 QQT393214:QQW393214 RAP393214:RAS393214 RKL393214:RKO393214 RUH393214:RUK393214 SED393214:SEG393214 SNZ393214:SOC393214 SXV393214:SXY393214 THR393214:THU393214 TRN393214:TRQ393214 UBJ393214:UBM393214 ULF393214:ULI393214 UVB393214:UVE393214 VEX393214:VFA393214 VOT393214:VOW393214 VYP393214:VYS393214 WIL393214:WIO393214 WSH393214:WSK393214 FV458750:FY458750 PR458750:PU458750 ZN458750:ZQ458750 AJJ458750:AJM458750 ATF458750:ATI458750 BDB458750:BDE458750 BMX458750:BNA458750 BWT458750:BWW458750 CGP458750:CGS458750 CQL458750:CQO458750 DAH458750:DAK458750 DKD458750:DKG458750 DTZ458750:DUC458750 EDV458750:EDY458750 ENR458750:ENU458750 EXN458750:EXQ458750 FHJ458750:FHM458750 FRF458750:FRI458750 GBB458750:GBE458750 GKX458750:GLA458750 GUT458750:GUW458750 HEP458750:HES458750 HOL458750:HOO458750 HYH458750:HYK458750 IID458750:IIG458750 IRZ458750:ISC458750 JBV458750:JBY458750 JLR458750:JLU458750 JVN458750:JVQ458750 KFJ458750:KFM458750 KPF458750:KPI458750 KZB458750:KZE458750 LIX458750:LJA458750 LST458750:LSW458750 MCP458750:MCS458750 MML458750:MMO458750 MWH458750:MWK458750 NGD458750:NGG458750 NPZ458750:NQC458750 NZV458750:NZY458750 OJR458750:OJU458750 OTN458750:OTQ458750 PDJ458750:PDM458750 PNF458750:PNI458750 PXB458750:PXE458750 QGX458750:QHA458750 QQT458750:QQW458750 RAP458750:RAS458750 RKL458750:RKO458750 RUH458750:RUK458750 SED458750:SEG458750 SNZ458750:SOC458750 SXV458750:SXY458750 THR458750:THU458750 TRN458750:TRQ458750 UBJ458750:UBM458750 ULF458750:ULI458750 UVB458750:UVE458750 VEX458750:VFA458750 VOT458750:VOW458750 VYP458750:VYS458750 WIL458750:WIO458750 WSH458750:WSK458750 FV524286:FY524286 PR524286:PU524286 ZN524286:ZQ524286 AJJ524286:AJM524286 ATF524286:ATI524286 BDB524286:BDE524286 BMX524286:BNA524286 BWT524286:BWW524286 CGP524286:CGS524286 CQL524286:CQO524286 DAH524286:DAK524286 DKD524286:DKG524286 DTZ524286:DUC524286 EDV524286:EDY524286 ENR524286:ENU524286 EXN524286:EXQ524286 FHJ524286:FHM524286 FRF524286:FRI524286 GBB524286:GBE524286 GKX524286:GLA524286 GUT524286:GUW524286 HEP524286:HES524286 HOL524286:HOO524286 HYH524286:HYK524286 IID524286:IIG524286 IRZ524286:ISC524286 JBV524286:JBY524286 JLR524286:JLU524286 JVN524286:JVQ524286 KFJ524286:KFM524286 KPF524286:KPI524286 KZB524286:KZE524286 LIX524286:LJA524286 LST524286:LSW524286 MCP524286:MCS524286 MML524286:MMO524286 MWH524286:MWK524286 NGD524286:NGG524286 NPZ524286:NQC524286 NZV524286:NZY524286 OJR524286:OJU524286 OTN524286:OTQ524286 PDJ524286:PDM524286 PNF524286:PNI524286 PXB524286:PXE524286 QGX524286:QHA524286 QQT524286:QQW524286 RAP524286:RAS524286 RKL524286:RKO524286 RUH524286:RUK524286 SED524286:SEG524286 SNZ524286:SOC524286 SXV524286:SXY524286 THR524286:THU524286 TRN524286:TRQ524286 UBJ524286:UBM524286 ULF524286:ULI524286 UVB524286:UVE524286 VEX524286:VFA524286 VOT524286:VOW524286 VYP524286:VYS524286 WIL524286:WIO524286 WSH524286:WSK524286 FV589822:FY589822 PR589822:PU589822 ZN589822:ZQ589822 AJJ589822:AJM589822 ATF589822:ATI589822 BDB589822:BDE589822 BMX589822:BNA589822 BWT589822:BWW589822 CGP589822:CGS589822 CQL589822:CQO589822 DAH589822:DAK589822 DKD589822:DKG589822 DTZ589822:DUC589822 EDV589822:EDY589822 ENR589822:ENU589822 EXN589822:EXQ589822 FHJ589822:FHM589822 FRF589822:FRI589822 GBB589822:GBE589822 GKX589822:GLA589822 GUT589822:GUW589822 HEP589822:HES589822 HOL589822:HOO589822 HYH589822:HYK589822 IID589822:IIG589822 IRZ589822:ISC589822 JBV589822:JBY589822 JLR589822:JLU589822 JVN589822:JVQ589822 KFJ589822:KFM589822 KPF589822:KPI589822 KZB589822:KZE589822 LIX589822:LJA589822 LST589822:LSW589822 MCP589822:MCS589822 MML589822:MMO589822 MWH589822:MWK589822 NGD589822:NGG589822 NPZ589822:NQC589822 NZV589822:NZY589822 OJR589822:OJU589822 OTN589822:OTQ589822 PDJ589822:PDM589822 PNF589822:PNI589822 PXB589822:PXE589822 QGX589822:QHA589822 QQT589822:QQW589822 RAP589822:RAS589822 RKL589822:RKO589822 RUH589822:RUK589822 SED589822:SEG589822 SNZ589822:SOC589822 SXV589822:SXY589822 THR589822:THU589822 TRN589822:TRQ589822 UBJ589822:UBM589822 ULF589822:ULI589822 UVB589822:UVE589822 VEX589822:VFA589822 VOT589822:VOW589822 VYP589822:VYS589822 WIL589822:WIO589822 WSH589822:WSK589822 FV655358:FY655358 PR655358:PU655358 ZN655358:ZQ655358 AJJ655358:AJM655358 ATF655358:ATI655358 BDB655358:BDE655358 BMX655358:BNA655358 BWT655358:BWW655358 CGP655358:CGS655358 CQL655358:CQO655358 DAH655358:DAK655358 DKD655358:DKG655358 DTZ655358:DUC655358 EDV655358:EDY655358 ENR655358:ENU655358 EXN655358:EXQ655358 FHJ655358:FHM655358 FRF655358:FRI655358 GBB655358:GBE655358 GKX655358:GLA655358 GUT655358:GUW655358 HEP655358:HES655358 HOL655358:HOO655358 HYH655358:HYK655358 IID655358:IIG655358 IRZ655358:ISC655358 JBV655358:JBY655358 JLR655358:JLU655358 JVN655358:JVQ655358 KFJ655358:KFM655358 KPF655358:KPI655358 KZB655358:KZE655358 LIX655358:LJA655358 LST655358:LSW655358 MCP655358:MCS655358 MML655358:MMO655358 MWH655358:MWK655358 NGD655358:NGG655358 NPZ655358:NQC655358 NZV655358:NZY655358 OJR655358:OJU655358 OTN655358:OTQ655358 PDJ655358:PDM655358 PNF655358:PNI655358 PXB655358:PXE655358 QGX655358:QHA655358 QQT655358:QQW655358 RAP655358:RAS655358 RKL655358:RKO655358 RUH655358:RUK655358 SED655358:SEG655358 SNZ655358:SOC655358 SXV655358:SXY655358 THR655358:THU655358 TRN655358:TRQ655358 UBJ655358:UBM655358 ULF655358:ULI655358 UVB655358:UVE655358 VEX655358:VFA655358 VOT655358:VOW655358 VYP655358:VYS655358 WIL655358:WIO655358 WSH655358:WSK655358 FV720894:FY720894 PR720894:PU720894 ZN720894:ZQ720894 AJJ720894:AJM720894 ATF720894:ATI720894 BDB720894:BDE720894 BMX720894:BNA720894 BWT720894:BWW720894 CGP720894:CGS720894 CQL720894:CQO720894 DAH720894:DAK720894 DKD720894:DKG720894 DTZ720894:DUC720894 EDV720894:EDY720894 ENR720894:ENU720894 EXN720894:EXQ720894 FHJ720894:FHM720894 FRF720894:FRI720894 GBB720894:GBE720894 GKX720894:GLA720894 GUT720894:GUW720894 HEP720894:HES720894 HOL720894:HOO720894 HYH720894:HYK720894 IID720894:IIG720894 IRZ720894:ISC720894 JBV720894:JBY720894 JLR720894:JLU720894 JVN720894:JVQ720894 KFJ720894:KFM720894 KPF720894:KPI720894 KZB720894:KZE720894 LIX720894:LJA720894 LST720894:LSW720894 MCP720894:MCS720894 MML720894:MMO720894 MWH720894:MWK720894 NGD720894:NGG720894 NPZ720894:NQC720894 NZV720894:NZY720894 OJR720894:OJU720894 OTN720894:OTQ720894 PDJ720894:PDM720894 PNF720894:PNI720894 PXB720894:PXE720894 QGX720894:QHA720894 QQT720894:QQW720894 RAP720894:RAS720894 RKL720894:RKO720894 RUH720894:RUK720894 SED720894:SEG720894 SNZ720894:SOC720894 SXV720894:SXY720894 THR720894:THU720894 TRN720894:TRQ720894 UBJ720894:UBM720894 ULF720894:ULI720894 UVB720894:UVE720894 VEX720894:VFA720894 VOT720894:VOW720894 VYP720894:VYS720894 WIL720894:WIO720894 WSH720894:WSK720894 FV786430:FY786430 PR786430:PU786430 ZN786430:ZQ786430 AJJ786430:AJM786430 ATF786430:ATI786430 BDB786430:BDE786430 BMX786430:BNA786430 BWT786430:BWW786430 CGP786430:CGS786430 CQL786430:CQO786430 DAH786430:DAK786430 DKD786430:DKG786430 DTZ786430:DUC786430 EDV786430:EDY786430 ENR786430:ENU786430 EXN786430:EXQ786430 FHJ786430:FHM786430 FRF786430:FRI786430 GBB786430:GBE786430 GKX786430:GLA786430 GUT786430:GUW786430 HEP786430:HES786430 HOL786430:HOO786430 HYH786430:HYK786430 IID786430:IIG786430 IRZ786430:ISC786430 JBV786430:JBY786430 JLR786430:JLU786430 JVN786430:JVQ786430 KFJ786430:KFM786430 KPF786430:KPI786430 KZB786430:KZE786430 LIX786430:LJA786430 LST786430:LSW786430 MCP786430:MCS786430 MML786430:MMO786430 MWH786430:MWK786430 NGD786430:NGG786430 NPZ786430:NQC786430 NZV786430:NZY786430 OJR786430:OJU786430 OTN786430:OTQ786430 PDJ786430:PDM786430 PNF786430:PNI786430 PXB786430:PXE786430 QGX786430:QHA786430 QQT786430:QQW786430 RAP786430:RAS786430 RKL786430:RKO786430 RUH786430:RUK786430 SED786430:SEG786430 SNZ786430:SOC786430 SXV786430:SXY786430 THR786430:THU786430 TRN786430:TRQ786430 UBJ786430:UBM786430 ULF786430:ULI786430 UVB786430:UVE786430 VEX786430:VFA786430 VOT786430:VOW786430 VYP786430:VYS786430 WIL786430:WIO786430 WSH786430:WSK786430 FV851966:FY851966 PR851966:PU851966 ZN851966:ZQ851966 AJJ851966:AJM851966 ATF851966:ATI851966 BDB851966:BDE851966 BMX851966:BNA851966 BWT851966:BWW851966 CGP851966:CGS851966 CQL851966:CQO851966 DAH851966:DAK851966 DKD851966:DKG851966 DTZ851966:DUC851966 EDV851966:EDY851966 ENR851966:ENU851966 EXN851966:EXQ851966 FHJ851966:FHM851966 FRF851966:FRI851966 GBB851966:GBE851966 GKX851966:GLA851966 GUT851966:GUW851966 HEP851966:HES851966 HOL851966:HOO851966 HYH851966:HYK851966 IID851966:IIG851966 IRZ851966:ISC851966 JBV851966:JBY851966 JLR851966:JLU851966 JVN851966:JVQ851966 KFJ851966:KFM851966 KPF851966:KPI851966 KZB851966:KZE851966 LIX851966:LJA851966 LST851966:LSW851966 MCP851966:MCS851966 MML851966:MMO851966 MWH851966:MWK851966 NGD851966:NGG851966 NPZ851966:NQC851966 NZV851966:NZY851966 OJR851966:OJU851966 OTN851966:OTQ851966 PDJ851966:PDM851966 PNF851966:PNI851966 PXB851966:PXE851966 QGX851966:QHA851966 QQT851966:QQW851966 RAP851966:RAS851966 RKL851966:RKO851966 RUH851966:RUK851966 SED851966:SEG851966 SNZ851966:SOC851966 SXV851966:SXY851966 THR851966:THU851966 TRN851966:TRQ851966 UBJ851966:UBM851966 ULF851966:ULI851966 UVB851966:UVE851966 VEX851966:VFA851966 VOT851966:VOW851966 VYP851966:VYS851966 WIL851966:WIO851966 WSH851966:WSK851966 FV917502:FY917502 PR917502:PU917502 ZN917502:ZQ917502 AJJ917502:AJM917502 ATF917502:ATI917502 BDB917502:BDE917502 BMX917502:BNA917502 BWT917502:BWW917502 CGP917502:CGS917502 CQL917502:CQO917502 DAH917502:DAK917502 DKD917502:DKG917502 DTZ917502:DUC917502 EDV917502:EDY917502 ENR917502:ENU917502 EXN917502:EXQ917502 FHJ917502:FHM917502 FRF917502:FRI917502 GBB917502:GBE917502 GKX917502:GLA917502 GUT917502:GUW917502 HEP917502:HES917502 HOL917502:HOO917502 HYH917502:HYK917502 IID917502:IIG917502 IRZ917502:ISC917502 JBV917502:JBY917502 JLR917502:JLU917502 JVN917502:JVQ917502 KFJ917502:KFM917502 KPF917502:KPI917502 KZB917502:KZE917502 LIX917502:LJA917502 LST917502:LSW917502 MCP917502:MCS917502 MML917502:MMO917502 MWH917502:MWK917502 NGD917502:NGG917502 NPZ917502:NQC917502 NZV917502:NZY917502 OJR917502:OJU917502 OTN917502:OTQ917502 PDJ917502:PDM917502 PNF917502:PNI917502 PXB917502:PXE917502 QGX917502:QHA917502 QQT917502:QQW917502 RAP917502:RAS917502 RKL917502:RKO917502 RUH917502:RUK917502 SED917502:SEG917502 SNZ917502:SOC917502 SXV917502:SXY917502 THR917502:THU917502 TRN917502:TRQ917502 UBJ917502:UBM917502 ULF917502:ULI917502 UVB917502:UVE917502 VEX917502:VFA917502 VOT917502:VOW917502 VYP917502:VYS917502 WIL917502:WIO917502 WSH917502:WSK917502 FV983038:FY983038 PR983038:PU983038 ZN983038:ZQ983038 AJJ983038:AJM983038 ATF983038:ATI983038 BDB983038:BDE983038 BMX983038:BNA983038 BWT983038:BWW983038 CGP983038:CGS983038 CQL983038:CQO983038 DAH983038:DAK983038 DKD983038:DKG983038 DTZ983038:DUC983038 EDV983038:EDY983038 ENR983038:ENU983038 EXN983038:EXQ983038 FHJ983038:FHM983038 FRF983038:FRI983038 GBB983038:GBE983038 GKX983038:GLA983038 GUT983038:GUW983038 HEP983038:HES983038 HOL983038:HOO983038 HYH983038:HYK983038 IID983038:IIG983038 IRZ983038:ISC983038 JBV983038:JBY983038 JLR983038:JLU983038 JVN983038:JVQ983038 KFJ983038:KFM983038 KPF983038:KPI983038 KZB983038:KZE983038 LIX983038:LJA983038 LST983038:LSW983038 MCP983038:MCS983038 MML983038:MMO983038 MWH983038:MWK983038 NGD983038:NGG983038 NPZ983038:NQC983038 NZV983038:NZY983038 OJR983038:OJU983038 OTN983038:OTQ983038 PDJ983038:PDM983038 PNF983038:PNI983038 PXB983038:PXE983038 QGX983038:QHA983038 QQT983038:QQW983038 RAP983038:RAS983038 RKL983038:RKO983038 RUH983038:RUK983038 SED983038:SEG983038 SNZ983038:SOC983038 SXV983038:SXY983038 THR983038:THU983038 TRN983038:TRQ983038 UBJ983038:UBM983038 ULF983038:ULI983038 UVB983038:UVE983038 VEX983038:VFA983038 VOT983038:VOW983038 VYP983038:VYS983038 WIL983038:WIO983038 WSH983038:WSK983038 GB8:GC8 PX8:PY8 ZT8:ZU8 AJP8:AJQ8 ATL8:ATM8 BDH8:BDI8 BND8:BNE8 BWZ8:BXA8 CGV8:CGW8 CQR8:CQS8 DAN8:DAO8 DKJ8:DKK8 DUF8:DUG8 EEB8:EEC8 ENX8:ENY8 EXT8:EXU8 FHP8:FHQ8 FRL8:FRM8 GBH8:GBI8 GLD8:GLE8 GUZ8:GVA8 HEV8:HEW8 HOR8:HOS8 HYN8:HYO8 IIJ8:IIK8 ISF8:ISG8 JCB8:JCC8 JLX8:JLY8 JVT8:JVU8 KFP8:KFQ8 KPL8:KPM8 KZH8:KZI8 LJD8:LJE8 LSZ8:LTA8 MCV8:MCW8 MMR8:MMS8 MWN8:MWO8 NGJ8:NGK8 NQF8:NQG8 OAB8:OAC8 OJX8:OJY8 OTT8:OTU8 PDP8:PDQ8 PNL8:PNM8 PXH8:PXI8 QHD8:QHE8 QQZ8:QRA8 RAV8:RAW8 RKR8:RKS8 RUN8:RUO8 SEJ8:SEK8 SOF8:SOG8 SYB8:SYC8 THX8:THY8 TRT8:TRU8 UBP8:UBQ8 ULL8:ULM8 UVH8:UVI8 VFD8:VFE8 VOZ8:VPA8 VYV8:VYW8 WIR8:WIS8 WSN8:WSO8 GB65534:GC65534 PX65534:PY65534 ZT65534:ZU65534 AJP65534:AJQ65534 ATL65534:ATM65534 BDH65534:BDI65534 BND65534:BNE65534 BWZ65534:BXA65534 CGV65534:CGW65534 CQR65534:CQS65534 DAN65534:DAO65534 DKJ65534:DKK65534 DUF65534:DUG65534 EEB65534:EEC65534 ENX65534:ENY65534 EXT65534:EXU65534 FHP65534:FHQ65534 FRL65534:FRM65534 GBH65534:GBI65534 GLD65534:GLE65534 GUZ65534:GVA65534 HEV65534:HEW65534 HOR65534:HOS65534 HYN65534:HYO65534 IIJ65534:IIK65534 ISF65534:ISG65534 JCB65534:JCC65534 JLX65534:JLY65534 JVT65534:JVU65534 KFP65534:KFQ65534 KPL65534:KPM65534 KZH65534:KZI65534 LJD65534:LJE65534 LSZ65534:LTA65534 MCV65534:MCW65534 MMR65534:MMS65534 MWN65534:MWO65534 NGJ65534:NGK65534 NQF65534:NQG65534 OAB65534:OAC65534 OJX65534:OJY65534 OTT65534:OTU65534 PDP65534:PDQ65534 PNL65534:PNM65534 PXH65534:PXI65534 QHD65534:QHE65534 QQZ65534:QRA65534 RAV65534:RAW65534 RKR65534:RKS65534 RUN65534:RUO65534 SEJ65534:SEK65534 SOF65534:SOG65534 SYB65534:SYC65534 THX65534:THY65534 TRT65534:TRU65534 UBP65534:UBQ65534 ULL65534:ULM65534 UVH65534:UVI65534 VFD65534:VFE65534 VOZ65534:VPA65534 VYV65534:VYW65534 WIR65534:WIS65534 WSN65534:WSO65534 GB131070:GC131070 PX131070:PY131070 ZT131070:ZU131070 AJP131070:AJQ131070 ATL131070:ATM131070 BDH131070:BDI131070 BND131070:BNE131070 BWZ131070:BXA131070 CGV131070:CGW131070 CQR131070:CQS131070 DAN131070:DAO131070 DKJ131070:DKK131070 DUF131070:DUG131070 EEB131070:EEC131070 ENX131070:ENY131070 EXT131070:EXU131070 FHP131070:FHQ131070 FRL131070:FRM131070 GBH131070:GBI131070 GLD131070:GLE131070 GUZ131070:GVA131070 HEV131070:HEW131070 HOR131070:HOS131070 HYN131070:HYO131070 IIJ131070:IIK131070 ISF131070:ISG131070 JCB131070:JCC131070 JLX131070:JLY131070 JVT131070:JVU131070 KFP131070:KFQ131070 KPL131070:KPM131070 KZH131070:KZI131070 LJD131070:LJE131070 LSZ131070:LTA131070 MCV131070:MCW131070 MMR131070:MMS131070 MWN131070:MWO131070 NGJ131070:NGK131070 NQF131070:NQG131070 OAB131070:OAC131070 OJX131070:OJY131070 OTT131070:OTU131070 PDP131070:PDQ131070 PNL131070:PNM131070 PXH131070:PXI131070 QHD131070:QHE131070 QQZ131070:QRA131070 RAV131070:RAW131070 RKR131070:RKS131070 RUN131070:RUO131070 SEJ131070:SEK131070 SOF131070:SOG131070 SYB131070:SYC131070 THX131070:THY131070 TRT131070:TRU131070 UBP131070:UBQ131070 ULL131070:ULM131070 UVH131070:UVI131070 VFD131070:VFE131070 VOZ131070:VPA131070 VYV131070:VYW131070 WIR131070:WIS131070 WSN131070:WSO131070 GB196606:GC196606 PX196606:PY196606 ZT196606:ZU196606 AJP196606:AJQ196606 ATL196606:ATM196606 BDH196606:BDI196606 BND196606:BNE196606 BWZ196606:BXA196606 CGV196606:CGW196606 CQR196606:CQS196606 DAN196606:DAO196606 DKJ196606:DKK196606 DUF196606:DUG196606 EEB196606:EEC196606 ENX196606:ENY196606 EXT196606:EXU196606 FHP196606:FHQ196606 FRL196606:FRM196606 GBH196606:GBI196606 GLD196606:GLE196606 GUZ196606:GVA196606 HEV196606:HEW196606 HOR196606:HOS196606 HYN196606:HYO196606 IIJ196606:IIK196606 ISF196606:ISG196606 JCB196606:JCC196606 JLX196606:JLY196606 JVT196606:JVU196606 KFP196606:KFQ196606 KPL196606:KPM196606 KZH196606:KZI196606 LJD196606:LJE196606 LSZ196606:LTA196606 MCV196606:MCW196606 MMR196606:MMS196606 MWN196606:MWO196606 NGJ196606:NGK196606 NQF196606:NQG196606 OAB196606:OAC196606 OJX196606:OJY196606 OTT196606:OTU196606 PDP196606:PDQ196606 PNL196606:PNM196606 PXH196606:PXI196606 QHD196606:QHE196606 QQZ196606:QRA196606 RAV196606:RAW196606 RKR196606:RKS196606 RUN196606:RUO196606 SEJ196606:SEK196606 SOF196606:SOG196606 SYB196606:SYC196606 THX196606:THY196606 TRT196606:TRU196606 UBP196606:UBQ196606 ULL196606:ULM196606 UVH196606:UVI196606 VFD196606:VFE196606 VOZ196606:VPA196606 VYV196606:VYW196606 WIR196606:WIS196606 WSN196606:WSO196606 GB262142:GC262142 PX262142:PY262142 ZT262142:ZU262142 AJP262142:AJQ262142 ATL262142:ATM262142 BDH262142:BDI262142 BND262142:BNE262142 BWZ262142:BXA262142 CGV262142:CGW262142 CQR262142:CQS262142 DAN262142:DAO262142 DKJ262142:DKK262142 DUF262142:DUG262142 EEB262142:EEC262142 ENX262142:ENY262142 EXT262142:EXU262142 FHP262142:FHQ262142 FRL262142:FRM262142 GBH262142:GBI262142 GLD262142:GLE262142 GUZ262142:GVA262142 HEV262142:HEW262142 HOR262142:HOS262142 HYN262142:HYO262142 IIJ262142:IIK262142 ISF262142:ISG262142 JCB262142:JCC262142 JLX262142:JLY262142 JVT262142:JVU262142 KFP262142:KFQ262142 KPL262142:KPM262142 KZH262142:KZI262142 LJD262142:LJE262142 LSZ262142:LTA262142 MCV262142:MCW262142 MMR262142:MMS262142 MWN262142:MWO262142 NGJ262142:NGK262142 NQF262142:NQG262142 OAB262142:OAC262142 OJX262142:OJY262142 OTT262142:OTU262142 PDP262142:PDQ262142 PNL262142:PNM262142 PXH262142:PXI262142 QHD262142:QHE262142 QQZ262142:QRA262142 RAV262142:RAW262142 RKR262142:RKS262142 RUN262142:RUO262142 SEJ262142:SEK262142 SOF262142:SOG262142 SYB262142:SYC262142 THX262142:THY262142 TRT262142:TRU262142 UBP262142:UBQ262142 ULL262142:ULM262142 UVH262142:UVI262142 VFD262142:VFE262142 VOZ262142:VPA262142 VYV262142:VYW262142 WIR262142:WIS262142 WSN262142:WSO262142 GB327678:GC327678 PX327678:PY327678 ZT327678:ZU327678 AJP327678:AJQ327678 ATL327678:ATM327678 BDH327678:BDI327678 BND327678:BNE327678 BWZ327678:BXA327678 CGV327678:CGW327678 CQR327678:CQS327678 DAN327678:DAO327678 DKJ327678:DKK327678 DUF327678:DUG327678 EEB327678:EEC327678 ENX327678:ENY327678 EXT327678:EXU327678 FHP327678:FHQ327678 FRL327678:FRM327678 GBH327678:GBI327678 GLD327678:GLE327678 GUZ327678:GVA327678 HEV327678:HEW327678 HOR327678:HOS327678 HYN327678:HYO327678 IIJ327678:IIK327678 ISF327678:ISG327678 JCB327678:JCC327678 JLX327678:JLY327678 JVT327678:JVU327678 KFP327678:KFQ327678 KPL327678:KPM327678 KZH327678:KZI327678 LJD327678:LJE327678 LSZ327678:LTA327678 MCV327678:MCW327678 MMR327678:MMS327678 MWN327678:MWO327678 NGJ327678:NGK327678 NQF327678:NQG327678 OAB327678:OAC327678 OJX327678:OJY327678 OTT327678:OTU327678 PDP327678:PDQ327678 PNL327678:PNM327678 PXH327678:PXI327678 QHD327678:QHE327678 QQZ327678:QRA327678 RAV327678:RAW327678 RKR327678:RKS327678 RUN327678:RUO327678 SEJ327678:SEK327678 SOF327678:SOG327678 SYB327678:SYC327678 THX327678:THY327678 TRT327678:TRU327678 UBP327678:UBQ327678 ULL327678:ULM327678 UVH327678:UVI327678 VFD327678:VFE327678 VOZ327678:VPA327678 VYV327678:VYW327678 WIR327678:WIS327678 WSN327678:WSO327678 GB393214:GC393214 PX393214:PY393214 ZT393214:ZU393214 AJP393214:AJQ393214 ATL393214:ATM393214 BDH393214:BDI393214 BND393214:BNE393214 BWZ393214:BXA393214 CGV393214:CGW393214 CQR393214:CQS393214 DAN393214:DAO393214 DKJ393214:DKK393214 DUF393214:DUG393214 EEB393214:EEC393214 ENX393214:ENY393214 EXT393214:EXU393214 FHP393214:FHQ393214 FRL393214:FRM393214 GBH393214:GBI393214 GLD393214:GLE393214 GUZ393214:GVA393214 HEV393214:HEW393214 HOR393214:HOS393214 HYN393214:HYO393214 IIJ393214:IIK393214 ISF393214:ISG393214 JCB393214:JCC393214 JLX393214:JLY393214 JVT393214:JVU393214 KFP393214:KFQ393214 KPL393214:KPM393214 KZH393214:KZI393214 LJD393214:LJE393214 LSZ393214:LTA393214 MCV393214:MCW393214 MMR393214:MMS393214 MWN393214:MWO393214 NGJ393214:NGK393214 NQF393214:NQG393214 OAB393214:OAC393214 OJX393214:OJY393214 OTT393214:OTU393214 PDP393214:PDQ393214 PNL393214:PNM393214 PXH393214:PXI393214 QHD393214:QHE393214 QQZ393214:QRA393214 RAV393214:RAW393214 RKR393214:RKS393214 RUN393214:RUO393214 SEJ393214:SEK393214 SOF393214:SOG393214 SYB393214:SYC393214 THX393214:THY393214 TRT393214:TRU393214 UBP393214:UBQ393214 ULL393214:ULM393214 UVH393214:UVI393214 VFD393214:VFE393214 VOZ393214:VPA393214 VYV393214:VYW393214 WIR393214:WIS393214 WSN393214:WSO393214 GB458750:GC458750 PX458750:PY458750 ZT458750:ZU458750 AJP458750:AJQ458750 ATL458750:ATM458750 BDH458750:BDI458750 BND458750:BNE458750 BWZ458750:BXA458750 CGV458750:CGW458750 CQR458750:CQS458750 DAN458750:DAO458750 DKJ458750:DKK458750 DUF458750:DUG458750 EEB458750:EEC458750 ENX458750:ENY458750 EXT458750:EXU458750 FHP458750:FHQ458750 FRL458750:FRM458750 GBH458750:GBI458750 GLD458750:GLE458750 GUZ458750:GVA458750 HEV458750:HEW458750 HOR458750:HOS458750 HYN458750:HYO458750 IIJ458750:IIK458750 ISF458750:ISG458750 JCB458750:JCC458750 JLX458750:JLY458750 JVT458750:JVU458750 KFP458750:KFQ458750 KPL458750:KPM458750 KZH458750:KZI458750 LJD458750:LJE458750 LSZ458750:LTA458750 MCV458750:MCW458750 MMR458750:MMS458750 MWN458750:MWO458750 NGJ458750:NGK458750 NQF458750:NQG458750 OAB458750:OAC458750 OJX458750:OJY458750 OTT458750:OTU458750 PDP458750:PDQ458750 PNL458750:PNM458750 PXH458750:PXI458750 QHD458750:QHE458750 QQZ458750:QRA458750 RAV458750:RAW458750 RKR458750:RKS458750 RUN458750:RUO458750 SEJ458750:SEK458750 SOF458750:SOG458750 SYB458750:SYC458750 THX458750:THY458750 TRT458750:TRU458750 UBP458750:UBQ458750 ULL458750:ULM458750 UVH458750:UVI458750 VFD458750:VFE458750 VOZ458750:VPA458750 VYV458750:VYW458750 WIR458750:WIS458750 WSN458750:WSO458750 GB524286:GC524286 PX524286:PY524286 ZT524286:ZU524286 AJP524286:AJQ524286 ATL524286:ATM524286 BDH524286:BDI524286 BND524286:BNE524286 BWZ524286:BXA524286 CGV524286:CGW524286 CQR524286:CQS524286 DAN524286:DAO524286 DKJ524286:DKK524286 DUF524286:DUG524286 EEB524286:EEC524286 ENX524286:ENY524286 EXT524286:EXU524286 FHP524286:FHQ524286 FRL524286:FRM524286 GBH524286:GBI524286 GLD524286:GLE524286 GUZ524286:GVA524286 HEV524286:HEW524286 HOR524286:HOS524286 HYN524286:HYO524286 IIJ524286:IIK524286 ISF524286:ISG524286 JCB524286:JCC524286 JLX524286:JLY524286 JVT524286:JVU524286 KFP524286:KFQ524286 KPL524286:KPM524286 KZH524286:KZI524286 LJD524286:LJE524286 LSZ524286:LTA524286 MCV524286:MCW524286 MMR524286:MMS524286 MWN524286:MWO524286 NGJ524286:NGK524286 NQF524286:NQG524286 OAB524286:OAC524286 OJX524286:OJY524286 OTT524286:OTU524286 PDP524286:PDQ524286 PNL524286:PNM524286 PXH524286:PXI524286 QHD524286:QHE524286 QQZ524286:QRA524286 RAV524286:RAW524286 RKR524286:RKS524286 RUN524286:RUO524286 SEJ524286:SEK524286 SOF524286:SOG524286 SYB524286:SYC524286 THX524286:THY524286 TRT524286:TRU524286 UBP524286:UBQ524286 ULL524286:ULM524286 UVH524286:UVI524286 VFD524286:VFE524286 VOZ524286:VPA524286 VYV524286:VYW524286 WIR524286:WIS524286 WSN524286:WSO524286 GB589822:GC589822 PX589822:PY589822 ZT589822:ZU589822 AJP589822:AJQ589822 ATL589822:ATM589822 BDH589822:BDI589822 BND589822:BNE589822 BWZ589822:BXA589822 CGV589822:CGW589822 CQR589822:CQS589822 DAN589822:DAO589822 DKJ589822:DKK589822 DUF589822:DUG589822 EEB589822:EEC589822 ENX589822:ENY589822 EXT589822:EXU589822 FHP589822:FHQ589822 FRL589822:FRM589822 GBH589822:GBI589822 GLD589822:GLE589822 GUZ589822:GVA589822 HEV589822:HEW589822 HOR589822:HOS589822 HYN589822:HYO589822 IIJ589822:IIK589822 ISF589822:ISG589822 JCB589822:JCC589822 JLX589822:JLY589822 JVT589822:JVU589822 KFP589822:KFQ589822 KPL589822:KPM589822 KZH589822:KZI589822 LJD589822:LJE589822 LSZ589822:LTA589822 MCV589822:MCW589822 MMR589822:MMS589822 MWN589822:MWO589822 NGJ589822:NGK589822 NQF589822:NQG589822 OAB589822:OAC589822 OJX589822:OJY589822 OTT589822:OTU589822 PDP589822:PDQ589822 PNL589822:PNM589822 PXH589822:PXI589822 QHD589822:QHE589822 QQZ589822:QRA589822 RAV589822:RAW589822 RKR589822:RKS589822 RUN589822:RUO589822 SEJ589822:SEK589822 SOF589822:SOG589822 SYB589822:SYC589822 THX589822:THY589822 TRT589822:TRU589822 UBP589822:UBQ589822 ULL589822:ULM589822 UVH589822:UVI589822 VFD589822:VFE589822 VOZ589822:VPA589822 VYV589822:VYW589822 WIR589822:WIS589822 WSN589822:WSO589822 GB655358:GC655358 PX655358:PY655358 ZT655358:ZU655358 AJP655358:AJQ655358 ATL655358:ATM655358 BDH655358:BDI655358 BND655358:BNE655358 BWZ655358:BXA655358 CGV655358:CGW655358 CQR655358:CQS655358 DAN655358:DAO655358 DKJ655358:DKK655358 DUF655358:DUG655358 EEB655358:EEC655358 ENX655358:ENY655358 EXT655358:EXU655358 FHP655358:FHQ655358 FRL655358:FRM655358 GBH655358:GBI655358 GLD655358:GLE655358 GUZ655358:GVA655358 HEV655358:HEW655358 HOR655358:HOS655358 HYN655358:HYO655358 IIJ655358:IIK655358 ISF655358:ISG655358 JCB655358:JCC655358 JLX655358:JLY655358 JVT655358:JVU655358 KFP655358:KFQ655358 KPL655358:KPM655358 KZH655358:KZI655358 LJD655358:LJE655358 LSZ655358:LTA655358 MCV655358:MCW655358 MMR655358:MMS655358 MWN655358:MWO655358 NGJ655358:NGK655358 NQF655358:NQG655358 OAB655358:OAC655358 OJX655358:OJY655358 OTT655358:OTU655358 PDP655358:PDQ655358 PNL655358:PNM655358 PXH655358:PXI655358 QHD655358:QHE655358 QQZ655358:QRA655358 RAV655358:RAW655358 RKR655358:RKS655358 RUN655358:RUO655358 SEJ655358:SEK655358 SOF655358:SOG655358 SYB655358:SYC655358 THX655358:THY655358 TRT655358:TRU655358 UBP655358:UBQ655358 ULL655358:ULM655358 UVH655358:UVI655358 VFD655358:VFE655358 VOZ655358:VPA655358 VYV655358:VYW655358 WIR655358:WIS655358 WSN655358:WSO655358 GB720894:GC720894 PX720894:PY720894 ZT720894:ZU720894 AJP720894:AJQ720894 ATL720894:ATM720894 BDH720894:BDI720894 BND720894:BNE720894 BWZ720894:BXA720894 CGV720894:CGW720894 CQR720894:CQS720894 DAN720894:DAO720894 DKJ720894:DKK720894 DUF720894:DUG720894 EEB720894:EEC720894 ENX720894:ENY720894 EXT720894:EXU720894 FHP720894:FHQ720894 FRL720894:FRM720894 GBH720894:GBI720894 GLD720894:GLE720894 GUZ720894:GVA720894 HEV720894:HEW720894 HOR720894:HOS720894 HYN720894:HYO720894 IIJ720894:IIK720894 ISF720894:ISG720894 JCB720894:JCC720894 JLX720894:JLY720894 JVT720894:JVU720894 KFP720894:KFQ720894 KPL720894:KPM720894 KZH720894:KZI720894 LJD720894:LJE720894 LSZ720894:LTA720894 MCV720894:MCW720894 MMR720894:MMS720894 MWN720894:MWO720894 NGJ720894:NGK720894 NQF720894:NQG720894 OAB720894:OAC720894 OJX720894:OJY720894 OTT720894:OTU720894 PDP720894:PDQ720894 PNL720894:PNM720894 PXH720894:PXI720894 QHD720894:QHE720894 QQZ720894:QRA720894 RAV720894:RAW720894 RKR720894:RKS720894 RUN720894:RUO720894 SEJ720894:SEK720894 SOF720894:SOG720894 SYB720894:SYC720894 THX720894:THY720894 TRT720894:TRU720894 UBP720894:UBQ720894 ULL720894:ULM720894 UVH720894:UVI720894 VFD720894:VFE720894 VOZ720894:VPA720894 VYV720894:VYW720894 WIR720894:WIS720894 WSN720894:WSO720894 GB786430:GC786430 PX786430:PY786430 ZT786430:ZU786430 AJP786430:AJQ786430 ATL786430:ATM786430 BDH786430:BDI786430 BND786430:BNE786430 BWZ786430:BXA786430 CGV786430:CGW786430 CQR786430:CQS786430 DAN786430:DAO786430 DKJ786430:DKK786430 DUF786430:DUG786430 EEB786430:EEC786430 ENX786430:ENY786430 EXT786430:EXU786430 FHP786430:FHQ786430 FRL786430:FRM786430 GBH786430:GBI786430 GLD786430:GLE786430 GUZ786430:GVA786430 HEV786430:HEW786430 HOR786430:HOS786430 HYN786430:HYO786430 IIJ786430:IIK786430 ISF786430:ISG786430 JCB786430:JCC786430 JLX786430:JLY786430 JVT786430:JVU786430 KFP786430:KFQ786430 KPL786430:KPM786430 KZH786430:KZI786430 LJD786430:LJE786430 LSZ786430:LTA786430 MCV786430:MCW786430 MMR786430:MMS786430 MWN786430:MWO786430 NGJ786430:NGK786430 NQF786430:NQG786430 OAB786430:OAC786430 OJX786430:OJY786430 OTT786430:OTU786430 PDP786430:PDQ786430 PNL786430:PNM786430 PXH786430:PXI786430 QHD786430:QHE786430 QQZ786430:QRA786430 RAV786430:RAW786430 RKR786430:RKS786430 RUN786430:RUO786430 SEJ786430:SEK786430 SOF786430:SOG786430 SYB786430:SYC786430 THX786430:THY786430 TRT786430:TRU786430 UBP786430:UBQ786430 ULL786430:ULM786430 UVH786430:UVI786430 VFD786430:VFE786430 VOZ786430:VPA786430 VYV786430:VYW786430 WIR786430:WIS786430 WSN786430:WSO786430 GB851966:GC851966 PX851966:PY851966 ZT851966:ZU851966 AJP851966:AJQ851966 ATL851966:ATM851966 BDH851966:BDI851966 BND851966:BNE851966 BWZ851966:BXA851966 CGV851966:CGW851966 CQR851966:CQS851966 DAN851966:DAO851966 DKJ851966:DKK851966 DUF851966:DUG851966 EEB851966:EEC851966 ENX851966:ENY851966 EXT851966:EXU851966 FHP851966:FHQ851966 FRL851966:FRM851966 GBH851966:GBI851966 GLD851966:GLE851966 GUZ851966:GVA851966 HEV851966:HEW851966 HOR851966:HOS851966 HYN851966:HYO851966 IIJ851966:IIK851966 ISF851966:ISG851966 JCB851966:JCC851966 JLX851966:JLY851966 JVT851966:JVU851966 KFP851966:KFQ851966 KPL851966:KPM851966 KZH851966:KZI851966 LJD851966:LJE851966 LSZ851966:LTA851966 MCV851966:MCW851966 MMR851966:MMS851966 MWN851966:MWO851966 NGJ851966:NGK851966 NQF851966:NQG851966 OAB851966:OAC851966 OJX851966:OJY851966 OTT851966:OTU851966 PDP851966:PDQ851966 PNL851966:PNM851966 PXH851966:PXI851966 QHD851966:QHE851966 QQZ851966:QRA851966 RAV851966:RAW851966 RKR851966:RKS851966 RUN851966:RUO851966 SEJ851966:SEK851966 SOF851966:SOG851966 SYB851966:SYC851966 THX851966:THY851966 TRT851966:TRU851966 UBP851966:UBQ851966 ULL851966:ULM851966 UVH851966:UVI851966 VFD851966:VFE851966 VOZ851966:VPA851966 VYV851966:VYW851966 WIR851966:WIS851966 WSN851966:WSO851966 GB917502:GC917502 PX917502:PY917502 ZT917502:ZU917502 AJP917502:AJQ917502 ATL917502:ATM917502 BDH917502:BDI917502 BND917502:BNE917502 BWZ917502:BXA917502 CGV917502:CGW917502 CQR917502:CQS917502 DAN917502:DAO917502 DKJ917502:DKK917502 DUF917502:DUG917502 EEB917502:EEC917502 ENX917502:ENY917502 EXT917502:EXU917502 FHP917502:FHQ917502 FRL917502:FRM917502 GBH917502:GBI917502 GLD917502:GLE917502 GUZ917502:GVA917502 HEV917502:HEW917502 HOR917502:HOS917502 HYN917502:HYO917502 IIJ917502:IIK917502 ISF917502:ISG917502 JCB917502:JCC917502 JLX917502:JLY917502 JVT917502:JVU917502 KFP917502:KFQ917502 KPL917502:KPM917502 KZH917502:KZI917502 LJD917502:LJE917502 LSZ917502:LTA917502 MCV917502:MCW917502 MMR917502:MMS917502 MWN917502:MWO917502 NGJ917502:NGK917502 NQF917502:NQG917502 OAB917502:OAC917502 OJX917502:OJY917502 OTT917502:OTU917502 PDP917502:PDQ917502 PNL917502:PNM917502 PXH917502:PXI917502 QHD917502:QHE917502 QQZ917502:QRA917502 RAV917502:RAW917502 RKR917502:RKS917502 RUN917502:RUO917502 SEJ917502:SEK917502 SOF917502:SOG917502 SYB917502:SYC917502 THX917502:THY917502 TRT917502:TRU917502 UBP917502:UBQ917502 ULL917502:ULM917502 UVH917502:UVI917502 VFD917502:VFE917502 VOZ917502:VPA917502 VYV917502:VYW917502 WIR917502:WIS917502 WSN917502:WSO917502 GB983038:GC983038 PX983038:PY983038 ZT983038:ZU983038 AJP983038:AJQ983038 ATL983038:ATM983038 BDH983038:BDI983038 BND983038:BNE983038 BWZ983038:BXA983038 CGV983038:CGW983038 CQR983038:CQS983038 DAN983038:DAO983038 DKJ983038:DKK983038 DUF983038:DUG983038 EEB983038:EEC983038 ENX983038:ENY983038 EXT983038:EXU983038 FHP983038:FHQ983038 FRL983038:FRM983038 GBH983038:GBI983038 GLD983038:GLE983038 GUZ983038:GVA983038 HEV983038:HEW983038 HOR983038:HOS983038 HYN983038:HYO983038 IIJ983038:IIK983038 ISF983038:ISG983038 JCB983038:JCC983038 JLX983038:JLY983038 JVT983038:JVU983038 KFP983038:KFQ983038 KPL983038:KPM983038 KZH983038:KZI983038 LJD983038:LJE983038 LSZ983038:LTA983038 MCV983038:MCW983038 MMR983038:MMS983038 MWN983038:MWO983038 NGJ983038:NGK983038 NQF983038:NQG983038 OAB983038:OAC983038 OJX983038:OJY983038 OTT983038:OTU983038 PDP983038:PDQ983038 PNL983038:PNM983038 PXH983038:PXI983038 QHD983038:QHE983038 QQZ983038:QRA983038 RAV983038:RAW983038 RKR983038:RKS983038 RUN983038:RUO983038 SEJ983038:SEK983038 SOF983038:SOG983038 SYB983038:SYC983038 THX983038:THY983038 TRT983038:TRU983038 UBP983038:UBQ983038 ULL983038:ULM983038 UVH983038:UVI983038 VFD983038:VFE983038 VOZ983038:VPA983038 VYV983038:VYW983038 WIR983038:WIS983038 WSN983038:WSO983038 F8:H8 GF8:GH8 QB8:QD8 ZX8:ZZ8 AJT8:AJV8 ATP8:ATR8 BDL8:BDN8 BNH8:BNJ8 BXD8:BXF8 CGZ8:CHB8 CQV8:CQX8 DAR8:DAT8 DKN8:DKP8 DUJ8:DUL8 EEF8:EEH8 EOB8:EOD8 EXX8:EXZ8 FHT8:FHV8 FRP8:FRR8 GBL8:GBN8 GLH8:GLJ8 GVD8:GVF8 HEZ8:HFB8 HOV8:HOX8 HYR8:HYT8 IIN8:IIP8 ISJ8:ISL8 JCF8:JCH8 JMB8:JMD8 JVX8:JVZ8 KFT8:KFV8 KPP8:KPR8 KZL8:KZN8 LJH8:LJJ8 LTD8:LTF8 MCZ8:MDB8 MMV8:MMX8 MWR8:MWT8 NGN8:NGP8 NQJ8:NQL8 OAF8:OAH8 OKB8:OKD8 OTX8:OTZ8 PDT8:PDV8 PNP8:PNR8 PXL8:PXN8 QHH8:QHJ8 QRD8:QRF8 RAZ8:RBB8 RKV8:RKX8 RUR8:RUT8 SEN8:SEP8 SOJ8:SOL8 SYF8:SYH8 TIB8:TID8 TRX8:TRZ8 UBT8:UBV8 ULP8:ULR8 UVL8:UVN8 VFH8:VFJ8 VPD8:VPF8 VYZ8:VZB8 WIV8:WIX8 WSR8:WST8 F65534:H65534 GF65534:GH65534 QB65534:QD65534 ZX65534:ZZ65534 AJT65534:AJV65534 ATP65534:ATR65534 BDL65534:BDN65534 BNH65534:BNJ65534 BXD65534:BXF65534 CGZ65534:CHB65534 CQV65534:CQX65534 DAR65534:DAT65534 DKN65534:DKP65534 DUJ65534:DUL65534 EEF65534:EEH65534 EOB65534:EOD65534 EXX65534:EXZ65534 FHT65534:FHV65534 FRP65534:FRR65534 GBL65534:GBN65534 GLH65534:GLJ65534 GVD65534:GVF65534 HEZ65534:HFB65534 HOV65534:HOX65534 HYR65534:HYT65534 IIN65534:IIP65534 ISJ65534:ISL65534 JCF65534:JCH65534 JMB65534:JMD65534 JVX65534:JVZ65534 KFT65534:KFV65534 KPP65534:KPR65534 KZL65534:KZN65534 LJH65534:LJJ65534 LTD65534:LTF65534 MCZ65534:MDB65534 MMV65534:MMX65534 MWR65534:MWT65534 NGN65534:NGP65534 NQJ65534:NQL65534 OAF65534:OAH65534 OKB65534:OKD65534 OTX65534:OTZ65534 PDT65534:PDV65534 PNP65534:PNR65534 PXL65534:PXN65534 QHH65534:QHJ65534 QRD65534:QRF65534 RAZ65534:RBB65534 RKV65534:RKX65534 RUR65534:RUT65534 SEN65534:SEP65534 SOJ65534:SOL65534 SYF65534:SYH65534 TIB65534:TID65534 TRX65534:TRZ65534 UBT65534:UBV65534 ULP65534:ULR65534 UVL65534:UVN65534 VFH65534:VFJ65534 VPD65534:VPF65534 VYZ65534:VZB65534 WIV65534:WIX65534 WSR65534:WST65534 F131070:H131070 GF131070:GH131070 QB131070:QD131070 ZX131070:ZZ131070 AJT131070:AJV131070 ATP131070:ATR131070 BDL131070:BDN131070 BNH131070:BNJ131070 BXD131070:BXF131070 CGZ131070:CHB131070 CQV131070:CQX131070 DAR131070:DAT131070 DKN131070:DKP131070 DUJ131070:DUL131070 EEF131070:EEH131070 EOB131070:EOD131070 EXX131070:EXZ131070 FHT131070:FHV131070 FRP131070:FRR131070 GBL131070:GBN131070 GLH131070:GLJ131070 GVD131070:GVF131070 HEZ131070:HFB131070 HOV131070:HOX131070 HYR131070:HYT131070 IIN131070:IIP131070 ISJ131070:ISL131070 JCF131070:JCH131070 JMB131070:JMD131070 JVX131070:JVZ131070 KFT131070:KFV131070 KPP131070:KPR131070 KZL131070:KZN131070 LJH131070:LJJ131070 LTD131070:LTF131070 MCZ131070:MDB131070 MMV131070:MMX131070 MWR131070:MWT131070 NGN131070:NGP131070 NQJ131070:NQL131070 OAF131070:OAH131070 OKB131070:OKD131070 OTX131070:OTZ131070 PDT131070:PDV131070 PNP131070:PNR131070 PXL131070:PXN131070 QHH131070:QHJ131070 QRD131070:QRF131070 RAZ131070:RBB131070 RKV131070:RKX131070 RUR131070:RUT131070 SEN131070:SEP131070 SOJ131070:SOL131070 SYF131070:SYH131070 TIB131070:TID131070 TRX131070:TRZ131070 UBT131070:UBV131070 ULP131070:ULR131070 UVL131070:UVN131070 VFH131070:VFJ131070 VPD131070:VPF131070 VYZ131070:VZB131070 WIV131070:WIX131070 WSR131070:WST131070 F196606:H196606 GF196606:GH196606 QB196606:QD196606 ZX196606:ZZ196606 AJT196606:AJV196606 ATP196606:ATR196606 BDL196606:BDN196606 BNH196606:BNJ196606 BXD196606:BXF196606 CGZ196606:CHB196606 CQV196606:CQX196606 DAR196606:DAT196606 DKN196606:DKP196606 DUJ196606:DUL196606 EEF196606:EEH196606 EOB196606:EOD196606 EXX196606:EXZ196606 FHT196606:FHV196606 FRP196606:FRR196606 GBL196606:GBN196606 GLH196606:GLJ196606 GVD196606:GVF196606 HEZ196606:HFB196606 HOV196606:HOX196606 HYR196606:HYT196606 IIN196606:IIP196606 ISJ196606:ISL196606 JCF196606:JCH196606 JMB196606:JMD196606 JVX196606:JVZ196606 KFT196606:KFV196606 KPP196606:KPR196606 KZL196606:KZN196606 LJH196606:LJJ196606 LTD196606:LTF196606 MCZ196606:MDB196606 MMV196606:MMX196606 MWR196606:MWT196606 NGN196606:NGP196606 NQJ196606:NQL196606 OAF196606:OAH196606 OKB196606:OKD196606 OTX196606:OTZ196606 PDT196606:PDV196606 PNP196606:PNR196606 PXL196606:PXN196606 QHH196606:QHJ196606 QRD196606:QRF196606 RAZ196606:RBB196606 RKV196606:RKX196606 RUR196606:RUT196606 SEN196606:SEP196606 SOJ196606:SOL196606 SYF196606:SYH196606 TIB196606:TID196606 TRX196606:TRZ196606 UBT196606:UBV196606 ULP196606:ULR196606 UVL196606:UVN196606 VFH196606:VFJ196606 VPD196606:VPF196606 VYZ196606:VZB196606 WIV196606:WIX196606 WSR196606:WST196606 F262142:H262142 GF262142:GH262142 QB262142:QD262142 ZX262142:ZZ262142 AJT262142:AJV262142 ATP262142:ATR262142 BDL262142:BDN262142 BNH262142:BNJ262142 BXD262142:BXF262142 CGZ262142:CHB262142 CQV262142:CQX262142 DAR262142:DAT262142 DKN262142:DKP262142 DUJ262142:DUL262142 EEF262142:EEH262142 EOB262142:EOD262142 EXX262142:EXZ262142 FHT262142:FHV262142 FRP262142:FRR262142 GBL262142:GBN262142 GLH262142:GLJ262142 GVD262142:GVF262142 HEZ262142:HFB262142 HOV262142:HOX262142 HYR262142:HYT262142 IIN262142:IIP262142 ISJ262142:ISL262142 JCF262142:JCH262142 JMB262142:JMD262142 JVX262142:JVZ262142 KFT262142:KFV262142 KPP262142:KPR262142 KZL262142:KZN262142 LJH262142:LJJ262142 LTD262142:LTF262142 MCZ262142:MDB262142 MMV262142:MMX262142 MWR262142:MWT262142 NGN262142:NGP262142 NQJ262142:NQL262142 OAF262142:OAH262142 OKB262142:OKD262142 OTX262142:OTZ262142 PDT262142:PDV262142 PNP262142:PNR262142 PXL262142:PXN262142 QHH262142:QHJ262142 QRD262142:QRF262142 RAZ262142:RBB262142 RKV262142:RKX262142 RUR262142:RUT262142 SEN262142:SEP262142 SOJ262142:SOL262142 SYF262142:SYH262142 TIB262142:TID262142 TRX262142:TRZ262142 UBT262142:UBV262142 ULP262142:ULR262142 UVL262142:UVN262142 VFH262142:VFJ262142 VPD262142:VPF262142 VYZ262142:VZB262142 WIV262142:WIX262142 WSR262142:WST262142 F327678:H327678 GF327678:GH327678 QB327678:QD327678 ZX327678:ZZ327678 AJT327678:AJV327678 ATP327678:ATR327678 BDL327678:BDN327678 BNH327678:BNJ327678 BXD327678:BXF327678 CGZ327678:CHB327678 CQV327678:CQX327678 DAR327678:DAT327678 DKN327678:DKP327678 DUJ327678:DUL327678 EEF327678:EEH327678 EOB327678:EOD327678 EXX327678:EXZ327678 FHT327678:FHV327678 FRP327678:FRR327678 GBL327678:GBN327678 GLH327678:GLJ327678 GVD327678:GVF327678 HEZ327678:HFB327678 HOV327678:HOX327678 HYR327678:HYT327678 IIN327678:IIP327678 ISJ327678:ISL327678 JCF327678:JCH327678 JMB327678:JMD327678 JVX327678:JVZ327678 KFT327678:KFV327678 KPP327678:KPR327678 KZL327678:KZN327678 LJH327678:LJJ327678 LTD327678:LTF327678 MCZ327678:MDB327678 MMV327678:MMX327678 MWR327678:MWT327678 NGN327678:NGP327678 NQJ327678:NQL327678 OAF327678:OAH327678 OKB327678:OKD327678 OTX327678:OTZ327678 PDT327678:PDV327678 PNP327678:PNR327678 PXL327678:PXN327678 QHH327678:QHJ327678 QRD327678:QRF327678 RAZ327678:RBB327678 RKV327678:RKX327678 RUR327678:RUT327678 SEN327678:SEP327678 SOJ327678:SOL327678 SYF327678:SYH327678 TIB327678:TID327678 TRX327678:TRZ327678 UBT327678:UBV327678 ULP327678:ULR327678 UVL327678:UVN327678 VFH327678:VFJ327678 VPD327678:VPF327678 VYZ327678:VZB327678 WIV327678:WIX327678 WSR327678:WST327678 F393214:H393214 GF393214:GH393214 QB393214:QD393214 ZX393214:ZZ393214 AJT393214:AJV393214 ATP393214:ATR393214 BDL393214:BDN393214 BNH393214:BNJ393214 BXD393214:BXF393214 CGZ393214:CHB393214 CQV393214:CQX393214 DAR393214:DAT393214 DKN393214:DKP393214 DUJ393214:DUL393214 EEF393214:EEH393214 EOB393214:EOD393214 EXX393214:EXZ393214 FHT393214:FHV393214 FRP393214:FRR393214 GBL393214:GBN393214 GLH393214:GLJ393214 GVD393214:GVF393214 HEZ393214:HFB393214 HOV393214:HOX393214 HYR393214:HYT393214 IIN393214:IIP393214 ISJ393214:ISL393214 JCF393214:JCH393214 JMB393214:JMD393214 JVX393214:JVZ393214 KFT393214:KFV393214 KPP393214:KPR393214 KZL393214:KZN393214 LJH393214:LJJ393214 LTD393214:LTF393214 MCZ393214:MDB393214 MMV393214:MMX393214 MWR393214:MWT393214 NGN393214:NGP393214 NQJ393214:NQL393214 OAF393214:OAH393214 OKB393214:OKD393214 OTX393214:OTZ393214 PDT393214:PDV393214 PNP393214:PNR393214 PXL393214:PXN393214 QHH393214:QHJ393214 QRD393214:QRF393214 RAZ393214:RBB393214 RKV393214:RKX393214 RUR393214:RUT393214 SEN393214:SEP393214 SOJ393214:SOL393214 SYF393214:SYH393214 TIB393214:TID393214 TRX393214:TRZ393214 UBT393214:UBV393214 ULP393214:ULR393214 UVL393214:UVN393214 VFH393214:VFJ393214 VPD393214:VPF393214 VYZ393214:VZB393214 WIV393214:WIX393214 WSR393214:WST393214 F458750:H458750 GF458750:GH458750 QB458750:QD458750 ZX458750:ZZ458750 AJT458750:AJV458750 ATP458750:ATR458750 BDL458750:BDN458750 BNH458750:BNJ458750 BXD458750:BXF458750 CGZ458750:CHB458750 CQV458750:CQX458750 DAR458750:DAT458750 DKN458750:DKP458750 DUJ458750:DUL458750 EEF458750:EEH458750 EOB458750:EOD458750 EXX458750:EXZ458750 FHT458750:FHV458750 FRP458750:FRR458750 GBL458750:GBN458750 GLH458750:GLJ458750 GVD458750:GVF458750 HEZ458750:HFB458750 HOV458750:HOX458750 HYR458750:HYT458750 IIN458750:IIP458750 ISJ458750:ISL458750 JCF458750:JCH458750 JMB458750:JMD458750 JVX458750:JVZ458750 KFT458750:KFV458750 KPP458750:KPR458750 KZL458750:KZN458750 LJH458750:LJJ458750 LTD458750:LTF458750 MCZ458750:MDB458750 MMV458750:MMX458750 MWR458750:MWT458750 NGN458750:NGP458750 NQJ458750:NQL458750 OAF458750:OAH458750 OKB458750:OKD458750 OTX458750:OTZ458750 PDT458750:PDV458750 PNP458750:PNR458750 PXL458750:PXN458750 QHH458750:QHJ458750 QRD458750:QRF458750 RAZ458750:RBB458750 RKV458750:RKX458750 RUR458750:RUT458750 SEN458750:SEP458750 SOJ458750:SOL458750 SYF458750:SYH458750 TIB458750:TID458750 TRX458750:TRZ458750 UBT458750:UBV458750 ULP458750:ULR458750 UVL458750:UVN458750 VFH458750:VFJ458750 VPD458750:VPF458750 VYZ458750:VZB458750 WIV458750:WIX458750 WSR458750:WST458750 F524286:H524286 GF524286:GH524286 QB524286:QD524286 ZX524286:ZZ524286 AJT524286:AJV524286 ATP524286:ATR524286 BDL524286:BDN524286 BNH524286:BNJ524286 BXD524286:BXF524286 CGZ524286:CHB524286 CQV524286:CQX524286 DAR524286:DAT524286 DKN524286:DKP524286 DUJ524286:DUL524286 EEF524286:EEH524286 EOB524286:EOD524286 EXX524286:EXZ524286 FHT524286:FHV524286 FRP524286:FRR524286 GBL524286:GBN524286 GLH524286:GLJ524286 GVD524286:GVF524286 HEZ524286:HFB524286 HOV524286:HOX524286 HYR524286:HYT524286 IIN524286:IIP524286 ISJ524286:ISL524286 JCF524286:JCH524286 JMB524286:JMD524286 JVX524286:JVZ524286 KFT524286:KFV524286 KPP524286:KPR524286 KZL524286:KZN524286 LJH524286:LJJ524286 LTD524286:LTF524286 MCZ524286:MDB524286 MMV524286:MMX524286 MWR524286:MWT524286 NGN524286:NGP524286 NQJ524286:NQL524286 OAF524286:OAH524286 OKB524286:OKD524286 OTX524286:OTZ524286 PDT524286:PDV524286 PNP524286:PNR524286 PXL524286:PXN524286 QHH524286:QHJ524286 QRD524286:QRF524286 RAZ524286:RBB524286 RKV524286:RKX524286 RUR524286:RUT524286 SEN524286:SEP524286 SOJ524286:SOL524286 SYF524286:SYH524286 TIB524286:TID524286 TRX524286:TRZ524286 UBT524286:UBV524286 ULP524286:ULR524286 UVL524286:UVN524286 VFH524286:VFJ524286 VPD524286:VPF524286 VYZ524286:VZB524286 WIV524286:WIX524286 WSR524286:WST524286 F589822:H589822 GF589822:GH589822 QB589822:QD589822 ZX589822:ZZ589822 AJT589822:AJV589822 ATP589822:ATR589822 BDL589822:BDN589822 BNH589822:BNJ589822 BXD589822:BXF589822 CGZ589822:CHB589822 CQV589822:CQX589822 DAR589822:DAT589822 DKN589822:DKP589822 DUJ589822:DUL589822 EEF589822:EEH589822 EOB589822:EOD589822 EXX589822:EXZ589822 FHT589822:FHV589822 FRP589822:FRR589822 GBL589822:GBN589822 GLH589822:GLJ589822 GVD589822:GVF589822 HEZ589822:HFB589822 HOV589822:HOX589822 HYR589822:HYT589822 IIN589822:IIP589822 ISJ589822:ISL589822 JCF589822:JCH589822 JMB589822:JMD589822 JVX589822:JVZ589822 KFT589822:KFV589822 KPP589822:KPR589822 KZL589822:KZN589822 LJH589822:LJJ589822 LTD589822:LTF589822 MCZ589822:MDB589822 MMV589822:MMX589822 MWR589822:MWT589822 NGN589822:NGP589822 NQJ589822:NQL589822 OAF589822:OAH589822 OKB589822:OKD589822 OTX589822:OTZ589822 PDT589822:PDV589822 PNP589822:PNR589822 PXL589822:PXN589822 QHH589822:QHJ589822 QRD589822:QRF589822 RAZ589822:RBB589822 RKV589822:RKX589822 RUR589822:RUT589822 SEN589822:SEP589822 SOJ589822:SOL589822 SYF589822:SYH589822 TIB589822:TID589822 TRX589822:TRZ589822 UBT589822:UBV589822 ULP589822:ULR589822 UVL589822:UVN589822 VFH589822:VFJ589822 VPD589822:VPF589822 VYZ589822:VZB589822 WIV589822:WIX589822 WSR589822:WST589822 F655358:H655358 GF655358:GH655358 QB655358:QD655358 ZX655358:ZZ655358 AJT655358:AJV655358 ATP655358:ATR655358 BDL655358:BDN655358 BNH655358:BNJ655358 BXD655358:BXF655358 CGZ655358:CHB655358 CQV655358:CQX655358 DAR655358:DAT655358 DKN655358:DKP655358 DUJ655358:DUL655358 EEF655358:EEH655358 EOB655358:EOD655358 EXX655358:EXZ655358 FHT655358:FHV655358 FRP655358:FRR655358 GBL655358:GBN655358 GLH655358:GLJ655358 GVD655358:GVF655358 HEZ655358:HFB655358 HOV655358:HOX655358 HYR655358:HYT655358 IIN655358:IIP655358 ISJ655358:ISL655358 JCF655358:JCH655358 JMB655358:JMD655358 JVX655358:JVZ655358 KFT655358:KFV655358 KPP655358:KPR655358 KZL655358:KZN655358 LJH655358:LJJ655358 LTD655358:LTF655358 MCZ655358:MDB655358 MMV655358:MMX655358 MWR655358:MWT655358 NGN655358:NGP655358 NQJ655358:NQL655358 OAF655358:OAH655358 OKB655358:OKD655358 OTX655358:OTZ655358 PDT655358:PDV655358 PNP655358:PNR655358 PXL655358:PXN655358 QHH655358:QHJ655358 QRD655358:QRF655358 RAZ655358:RBB655358 RKV655358:RKX655358 RUR655358:RUT655358 SEN655358:SEP655358 SOJ655358:SOL655358 SYF655358:SYH655358 TIB655358:TID655358 TRX655358:TRZ655358 UBT655358:UBV655358 ULP655358:ULR655358 UVL655358:UVN655358 VFH655358:VFJ655358 VPD655358:VPF655358 VYZ655358:VZB655358 WIV655358:WIX655358 WSR655358:WST655358 F720894:H720894 GF720894:GH720894 QB720894:QD720894 ZX720894:ZZ720894 AJT720894:AJV720894 ATP720894:ATR720894 BDL720894:BDN720894 BNH720894:BNJ720894 BXD720894:BXF720894 CGZ720894:CHB720894 CQV720894:CQX720894 DAR720894:DAT720894 DKN720894:DKP720894 DUJ720894:DUL720894 EEF720894:EEH720894 EOB720894:EOD720894 EXX720894:EXZ720894 FHT720894:FHV720894 FRP720894:FRR720894 GBL720894:GBN720894 GLH720894:GLJ720894 GVD720894:GVF720894 HEZ720894:HFB720894 HOV720894:HOX720894 HYR720894:HYT720894 IIN720894:IIP720894 ISJ720894:ISL720894 JCF720894:JCH720894 JMB720894:JMD720894 JVX720894:JVZ720894 KFT720894:KFV720894 KPP720894:KPR720894 KZL720894:KZN720894 LJH720894:LJJ720894 LTD720894:LTF720894 MCZ720894:MDB720894 MMV720894:MMX720894 MWR720894:MWT720894 NGN720894:NGP720894 NQJ720894:NQL720894 OAF720894:OAH720894 OKB720894:OKD720894 OTX720894:OTZ720894 PDT720894:PDV720894 PNP720894:PNR720894 PXL720894:PXN720894 QHH720894:QHJ720894 QRD720894:QRF720894 RAZ720894:RBB720894 RKV720894:RKX720894 RUR720894:RUT720894 SEN720894:SEP720894 SOJ720894:SOL720894 SYF720894:SYH720894 TIB720894:TID720894 TRX720894:TRZ720894 UBT720894:UBV720894 ULP720894:ULR720894 UVL720894:UVN720894 VFH720894:VFJ720894 VPD720894:VPF720894 VYZ720894:VZB720894 WIV720894:WIX720894 WSR720894:WST720894 F786430:H786430 GF786430:GH786430 QB786430:QD786430 ZX786430:ZZ786430 AJT786430:AJV786430 ATP786430:ATR786430 BDL786430:BDN786430 BNH786430:BNJ786430 BXD786430:BXF786430 CGZ786430:CHB786430 CQV786430:CQX786430 DAR786430:DAT786430 DKN786430:DKP786430 DUJ786430:DUL786430 EEF786430:EEH786430 EOB786430:EOD786430 EXX786430:EXZ786430 FHT786430:FHV786430 FRP786430:FRR786430 GBL786430:GBN786430 GLH786430:GLJ786430 GVD786430:GVF786430 HEZ786430:HFB786430 HOV786430:HOX786430 HYR786430:HYT786430 IIN786430:IIP786430 ISJ786430:ISL786430 JCF786430:JCH786430 JMB786430:JMD786430 JVX786430:JVZ786430 KFT786430:KFV786430 KPP786430:KPR786430 KZL786430:KZN786430 LJH786430:LJJ786430 LTD786430:LTF786430 MCZ786430:MDB786430 MMV786430:MMX786430 MWR786430:MWT786430 NGN786430:NGP786430 NQJ786430:NQL786430 OAF786430:OAH786430 OKB786430:OKD786430 OTX786430:OTZ786430 PDT786430:PDV786430 PNP786430:PNR786430 PXL786430:PXN786430 QHH786430:QHJ786430 QRD786430:QRF786430 RAZ786430:RBB786430 RKV786430:RKX786430 RUR786430:RUT786430 SEN786430:SEP786430 SOJ786430:SOL786430 SYF786430:SYH786430 TIB786430:TID786430 TRX786430:TRZ786430 UBT786430:UBV786430 ULP786430:ULR786430 UVL786430:UVN786430 VFH786430:VFJ786430 VPD786430:VPF786430 VYZ786430:VZB786430 WIV786430:WIX786430 WSR786430:WST786430 F851966:H851966 GF851966:GH851966 QB851966:QD851966 ZX851966:ZZ851966 AJT851966:AJV851966 ATP851966:ATR851966 BDL851966:BDN851966 BNH851966:BNJ851966 BXD851966:BXF851966 CGZ851966:CHB851966 CQV851966:CQX851966 DAR851966:DAT851966 DKN851966:DKP851966 DUJ851966:DUL851966 EEF851966:EEH851966 EOB851966:EOD851966 EXX851966:EXZ851966 FHT851966:FHV851966 FRP851966:FRR851966 GBL851966:GBN851966 GLH851966:GLJ851966 GVD851966:GVF851966 HEZ851966:HFB851966 HOV851966:HOX851966 HYR851966:HYT851966 IIN851966:IIP851966 ISJ851966:ISL851966 JCF851966:JCH851966 JMB851966:JMD851966 JVX851966:JVZ851966 KFT851966:KFV851966 KPP851966:KPR851966 KZL851966:KZN851966 LJH851966:LJJ851966 LTD851966:LTF851966 MCZ851966:MDB851966 MMV851966:MMX851966 MWR851966:MWT851966 NGN851966:NGP851966 NQJ851966:NQL851966 OAF851966:OAH851966 OKB851966:OKD851966 OTX851966:OTZ851966 PDT851966:PDV851966 PNP851966:PNR851966 PXL851966:PXN851966 QHH851966:QHJ851966 QRD851966:QRF851966 RAZ851966:RBB851966 RKV851966:RKX851966 RUR851966:RUT851966 SEN851966:SEP851966 SOJ851966:SOL851966 SYF851966:SYH851966 TIB851966:TID851966 TRX851966:TRZ851966 UBT851966:UBV851966 ULP851966:ULR851966 UVL851966:UVN851966 VFH851966:VFJ851966 VPD851966:VPF851966 VYZ851966:VZB851966 WIV851966:WIX851966 WSR851966:WST851966 F917502:H917502 GF917502:GH917502 QB917502:QD917502 ZX917502:ZZ917502 AJT917502:AJV917502 ATP917502:ATR917502 BDL917502:BDN917502 BNH917502:BNJ917502 BXD917502:BXF917502 CGZ917502:CHB917502 CQV917502:CQX917502 DAR917502:DAT917502 DKN917502:DKP917502 DUJ917502:DUL917502 EEF917502:EEH917502 EOB917502:EOD917502 EXX917502:EXZ917502 FHT917502:FHV917502 FRP917502:FRR917502 GBL917502:GBN917502 GLH917502:GLJ917502 GVD917502:GVF917502 HEZ917502:HFB917502 HOV917502:HOX917502 HYR917502:HYT917502 IIN917502:IIP917502 ISJ917502:ISL917502 JCF917502:JCH917502 JMB917502:JMD917502 JVX917502:JVZ917502 KFT917502:KFV917502 KPP917502:KPR917502 KZL917502:KZN917502 LJH917502:LJJ917502 LTD917502:LTF917502 MCZ917502:MDB917502 MMV917502:MMX917502 MWR917502:MWT917502 NGN917502:NGP917502 NQJ917502:NQL917502 OAF917502:OAH917502 OKB917502:OKD917502 OTX917502:OTZ917502 PDT917502:PDV917502 PNP917502:PNR917502 PXL917502:PXN917502 QHH917502:QHJ917502 QRD917502:QRF917502 RAZ917502:RBB917502 RKV917502:RKX917502 RUR917502:RUT917502 SEN917502:SEP917502 SOJ917502:SOL917502 SYF917502:SYH917502 TIB917502:TID917502 TRX917502:TRZ917502 UBT917502:UBV917502 ULP917502:ULR917502 UVL917502:UVN917502 VFH917502:VFJ917502 VPD917502:VPF917502 VYZ917502:VZB917502 WIV917502:WIX917502 WSR917502:WST917502 F983038:H983038 GF983038:GH983038 QB983038:QD983038 ZX983038:ZZ983038 AJT983038:AJV983038 ATP983038:ATR983038 BDL983038:BDN983038 BNH983038:BNJ983038 BXD983038:BXF983038 CGZ983038:CHB983038 CQV983038:CQX983038 DAR983038:DAT983038 DKN983038:DKP983038 DUJ983038:DUL983038 EEF983038:EEH983038 EOB983038:EOD983038 EXX983038:EXZ983038 FHT983038:FHV983038 FRP983038:FRR983038 GBL983038:GBN983038 GLH983038:GLJ983038 GVD983038:GVF983038 HEZ983038:HFB983038 HOV983038:HOX983038 HYR983038:HYT983038 IIN983038:IIP983038 ISJ983038:ISL983038 JCF983038:JCH983038 JMB983038:JMD983038 JVX983038:JVZ983038 KFT983038:KFV983038 KPP983038:KPR983038 KZL983038:KZN983038 LJH983038:LJJ983038 LTD983038:LTF983038 MCZ983038:MDB983038 MMV983038:MMX983038 MWR983038:MWT983038 NGN983038:NGP983038 NQJ983038:NQL983038 OAF983038:OAH983038 OKB983038:OKD983038 OTX983038:OTZ983038 PDT983038:PDV983038 PNP983038:PNR983038 PXL983038:PXN983038 QHH983038:QHJ983038 QRD983038:QRF983038 RAZ983038:RBB983038 RKV983038:RKX983038 RUR983038:RUT983038 SEN983038:SEP983038 SOJ983038:SOL983038 SYF983038:SYH983038 TIB983038:TID983038 TRX983038:TRZ983038 UBT983038:UBV983038 ULP983038:ULR983038 UVL983038:UVN983038 VFH983038:VFJ983038 VPD983038:VPF983038 VYZ983038:VZB983038 WIV983038:WIX983038 WSR983038:WST983038 L8:U8 GL8:GM8 QH8:QI8 AAD8:AAE8 AJZ8:AKA8 ATV8:ATW8 BDR8:BDS8 BNN8:BNO8 BXJ8:BXK8 CHF8:CHG8 CRB8:CRC8 DAX8:DAY8 DKT8:DKU8 DUP8:DUQ8 EEL8:EEM8 EOH8:EOI8 EYD8:EYE8 FHZ8:FIA8 FRV8:FRW8 GBR8:GBS8 GLN8:GLO8 GVJ8:GVK8 HFF8:HFG8 HPB8:HPC8 HYX8:HYY8 IIT8:IIU8 ISP8:ISQ8 JCL8:JCM8 JMH8:JMI8 JWD8:JWE8 KFZ8:KGA8 KPV8:KPW8 KZR8:KZS8 LJN8:LJO8 LTJ8:LTK8 MDF8:MDG8 MNB8:MNC8 MWX8:MWY8 NGT8:NGU8 NQP8:NQQ8 OAL8:OAM8 OKH8:OKI8 OUD8:OUE8 PDZ8:PEA8 PNV8:PNW8 PXR8:PXS8 QHN8:QHO8 QRJ8:QRK8 RBF8:RBG8 RLB8:RLC8 RUX8:RUY8 SET8:SEU8 SOP8:SOQ8 SYL8:SYM8 TIH8:TII8 TSD8:TSE8 UBZ8:UCA8 ULV8:ULW8 UVR8:UVS8 VFN8:VFO8 VPJ8:VPK8 VZF8:VZG8 WJB8:WJC8 WSX8:WSY8 L65534:U65534 GL65534:GM65534 QH65534:QI65534 AAD65534:AAE65534 AJZ65534:AKA65534 ATV65534:ATW65534 BDR65534:BDS65534 BNN65534:BNO65534 BXJ65534:BXK65534 CHF65534:CHG65534 CRB65534:CRC65534 DAX65534:DAY65534 DKT65534:DKU65534 DUP65534:DUQ65534 EEL65534:EEM65534 EOH65534:EOI65534 EYD65534:EYE65534 FHZ65534:FIA65534 FRV65534:FRW65534 GBR65534:GBS65534 GLN65534:GLO65534 GVJ65534:GVK65534 HFF65534:HFG65534 HPB65534:HPC65534 HYX65534:HYY65534 IIT65534:IIU65534 ISP65534:ISQ65534 JCL65534:JCM65534 JMH65534:JMI65534 JWD65534:JWE65534 KFZ65534:KGA65534 KPV65534:KPW65534 KZR65534:KZS65534 LJN65534:LJO65534 LTJ65534:LTK65534 MDF65534:MDG65534 MNB65534:MNC65534 MWX65534:MWY65534 NGT65534:NGU65534 NQP65534:NQQ65534 OAL65534:OAM65534 OKH65534:OKI65534 OUD65534:OUE65534 PDZ65534:PEA65534 PNV65534:PNW65534 PXR65534:PXS65534 QHN65534:QHO65534 QRJ65534:QRK65534 RBF65534:RBG65534 RLB65534:RLC65534 RUX65534:RUY65534 SET65534:SEU65534 SOP65534:SOQ65534 SYL65534:SYM65534 TIH65534:TII65534 TSD65534:TSE65534 UBZ65534:UCA65534 ULV65534:ULW65534 UVR65534:UVS65534 VFN65534:VFO65534 VPJ65534:VPK65534 VZF65534:VZG65534 WJB65534:WJC65534 WSX65534:WSY65534 L131070:U131070 GL131070:GM131070 QH131070:QI131070 AAD131070:AAE131070 AJZ131070:AKA131070 ATV131070:ATW131070 BDR131070:BDS131070 BNN131070:BNO131070 BXJ131070:BXK131070 CHF131070:CHG131070 CRB131070:CRC131070 DAX131070:DAY131070 DKT131070:DKU131070 DUP131070:DUQ131070 EEL131070:EEM131070 EOH131070:EOI131070 EYD131070:EYE131070 FHZ131070:FIA131070 FRV131070:FRW131070 GBR131070:GBS131070 GLN131070:GLO131070 GVJ131070:GVK131070 HFF131070:HFG131070 HPB131070:HPC131070 HYX131070:HYY131070 IIT131070:IIU131070 ISP131070:ISQ131070 JCL131070:JCM131070 JMH131070:JMI131070 JWD131070:JWE131070 KFZ131070:KGA131070 KPV131070:KPW131070 KZR131070:KZS131070 LJN131070:LJO131070 LTJ131070:LTK131070 MDF131070:MDG131070 MNB131070:MNC131070 MWX131070:MWY131070 NGT131070:NGU131070 NQP131070:NQQ131070 OAL131070:OAM131070 OKH131070:OKI131070 OUD131070:OUE131070 PDZ131070:PEA131070 PNV131070:PNW131070 PXR131070:PXS131070 QHN131070:QHO131070 QRJ131070:QRK131070 RBF131070:RBG131070 RLB131070:RLC131070 RUX131070:RUY131070 SET131070:SEU131070 SOP131070:SOQ131070 SYL131070:SYM131070 TIH131070:TII131070 TSD131070:TSE131070 UBZ131070:UCA131070 ULV131070:ULW131070 UVR131070:UVS131070 VFN131070:VFO131070 VPJ131070:VPK131070 VZF131070:VZG131070 WJB131070:WJC131070 WSX131070:WSY131070 L196606:U196606 GL196606:GM196606 QH196606:QI196606 AAD196606:AAE196606 AJZ196606:AKA196606 ATV196606:ATW196606 BDR196606:BDS196606 BNN196606:BNO196606 BXJ196606:BXK196606 CHF196606:CHG196606 CRB196606:CRC196606 DAX196606:DAY196606 DKT196606:DKU196606 DUP196606:DUQ196606 EEL196606:EEM196606 EOH196606:EOI196606 EYD196606:EYE196606 FHZ196606:FIA196606 FRV196606:FRW196606 GBR196606:GBS196606 GLN196606:GLO196606 GVJ196606:GVK196606 HFF196606:HFG196606 HPB196606:HPC196606 HYX196606:HYY196606 IIT196606:IIU196606 ISP196606:ISQ196606 JCL196606:JCM196606 JMH196606:JMI196606 JWD196606:JWE196606 KFZ196606:KGA196606 KPV196606:KPW196606 KZR196606:KZS196606 LJN196606:LJO196606 LTJ196606:LTK196606 MDF196606:MDG196606 MNB196606:MNC196606 MWX196606:MWY196606 NGT196606:NGU196606 NQP196606:NQQ196606 OAL196606:OAM196606 OKH196606:OKI196606 OUD196606:OUE196606 PDZ196606:PEA196606 PNV196606:PNW196606 PXR196606:PXS196606 QHN196606:QHO196606 QRJ196606:QRK196606 RBF196606:RBG196606 RLB196606:RLC196606 RUX196606:RUY196606 SET196606:SEU196606 SOP196606:SOQ196606 SYL196606:SYM196606 TIH196606:TII196606 TSD196606:TSE196606 UBZ196606:UCA196606 ULV196606:ULW196606 UVR196606:UVS196606 VFN196606:VFO196606 VPJ196606:VPK196606 VZF196606:VZG196606 WJB196606:WJC196606 WSX196606:WSY196606 L262142:U262142 GL262142:GM262142 QH262142:QI262142 AAD262142:AAE262142 AJZ262142:AKA262142 ATV262142:ATW262142 BDR262142:BDS262142 BNN262142:BNO262142 BXJ262142:BXK262142 CHF262142:CHG262142 CRB262142:CRC262142 DAX262142:DAY262142 DKT262142:DKU262142 DUP262142:DUQ262142 EEL262142:EEM262142 EOH262142:EOI262142 EYD262142:EYE262142 FHZ262142:FIA262142 FRV262142:FRW262142 GBR262142:GBS262142 GLN262142:GLO262142 GVJ262142:GVK262142 HFF262142:HFG262142 HPB262142:HPC262142 HYX262142:HYY262142 IIT262142:IIU262142 ISP262142:ISQ262142 JCL262142:JCM262142 JMH262142:JMI262142 JWD262142:JWE262142 KFZ262142:KGA262142 KPV262142:KPW262142 KZR262142:KZS262142 LJN262142:LJO262142 LTJ262142:LTK262142 MDF262142:MDG262142 MNB262142:MNC262142 MWX262142:MWY262142 NGT262142:NGU262142 NQP262142:NQQ262142 OAL262142:OAM262142 OKH262142:OKI262142 OUD262142:OUE262142 PDZ262142:PEA262142 PNV262142:PNW262142 PXR262142:PXS262142 QHN262142:QHO262142 QRJ262142:QRK262142 RBF262142:RBG262142 RLB262142:RLC262142 RUX262142:RUY262142 SET262142:SEU262142 SOP262142:SOQ262142 SYL262142:SYM262142 TIH262142:TII262142 TSD262142:TSE262142 UBZ262142:UCA262142 ULV262142:ULW262142 UVR262142:UVS262142 VFN262142:VFO262142 VPJ262142:VPK262142 VZF262142:VZG262142 WJB262142:WJC262142 WSX262142:WSY262142 L327678:U327678 GL327678:GM327678 QH327678:QI327678 AAD327678:AAE327678 AJZ327678:AKA327678 ATV327678:ATW327678 BDR327678:BDS327678 BNN327678:BNO327678 BXJ327678:BXK327678 CHF327678:CHG327678 CRB327678:CRC327678 DAX327678:DAY327678 DKT327678:DKU327678 DUP327678:DUQ327678 EEL327678:EEM327678 EOH327678:EOI327678 EYD327678:EYE327678 FHZ327678:FIA327678 FRV327678:FRW327678 GBR327678:GBS327678 GLN327678:GLO327678 GVJ327678:GVK327678 HFF327678:HFG327678 HPB327678:HPC327678 HYX327678:HYY327678 IIT327678:IIU327678 ISP327678:ISQ327678 JCL327678:JCM327678 JMH327678:JMI327678 JWD327678:JWE327678 KFZ327678:KGA327678 KPV327678:KPW327678 KZR327678:KZS327678 LJN327678:LJO327678 LTJ327678:LTK327678 MDF327678:MDG327678 MNB327678:MNC327678 MWX327678:MWY327678 NGT327678:NGU327678 NQP327678:NQQ327678 OAL327678:OAM327678 OKH327678:OKI327678 OUD327678:OUE327678 PDZ327678:PEA327678 PNV327678:PNW327678 PXR327678:PXS327678 QHN327678:QHO327678 QRJ327678:QRK327678 RBF327678:RBG327678 RLB327678:RLC327678 RUX327678:RUY327678 SET327678:SEU327678 SOP327678:SOQ327678 SYL327678:SYM327678 TIH327678:TII327678 TSD327678:TSE327678 UBZ327678:UCA327678 ULV327678:ULW327678 UVR327678:UVS327678 VFN327678:VFO327678 VPJ327678:VPK327678 VZF327678:VZG327678 WJB327678:WJC327678 WSX327678:WSY327678 L393214:U393214 GL393214:GM393214 QH393214:QI393214 AAD393214:AAE393214 AJZ393214:AKA393214 ATV393214:ATW393214 BDR393214:BDS393214 BNN393214:BNO393214 BXJ393214:BXK393214 CHF393214:CHG393214 CRB393214:CRC393214 DAX393214:DAY393214 DKT393214:DKU393214 DUP393214:DUQ393214 EEL393214:EEM393214 EOH393214:EOI393214 EYD393214:EYE393214 FHZ393214:FIA393214 FRV393214:FRW393214 GBR393214:GBS393214 GLN393214:GLO393214 GVJ393214:GVK393214 HFF393214:HFG393214 HPB393214:HPC393214 HYX393214:HYY393214 IIT393214:IIU393214 ISP393214:ISQ393214 JCL393214:JCM393214 JMH393214:JMI393214 JWD393214:JWE393214 KFZ393214:KGA393214 KPV393214:KPW393214 KZR393214:KZS393214 LJN393214:LJO393214 LTJ393214:LTK393214 MDF393214:MDG393214 MNB393214:MNC393214 MWX393214:MWY393214 NGT393214:NGU393214 NQP393214:NQQ393214 OAL393214:OAM393214 OKH393214:OKI393214 OUD393214:OUE393214 PDZ393214:PEA393214 PNV393214:PNW393214 PXR393214:PXS393214 QHN393214:QHO393214 QRJ393214:QRK393214 RBF393214:RBG393214 RLB393214:RLC393214 RUX393214:RUY393214 SET393214:SEU393214 SOP393214:SOQ393214 SYL393214:SYM393214 TIH393214:TII393214 TSD393214:TSE393214 UBZ393214:UCA393214 ULV393214:ULW393214 UVR393214:UVS393214 VFN393214:VFO393214 VPJ393214:VPK393214 VZF393214:VZG393214 WJB393214:WJC393214 WSX393214:WSY393214 L458750:U458750 GL458750:GM458750 QH458750:QI458750 AAD458750:AAE458750 AJZ458750:AKA458750 ATV458750:ATW458750 BDR458750:BDS458750 BNN458750:BNO458750 BXJ458750:BXK458750 CHF458750:CHG458750 CRB458750:CRC458750 DAX458750:DAY458750 DKT458750:DKU458750 DUP458750:DUQ458750 EEL458750:EEM458750 EOH458750:EOI458750 EYD458750:EYE458750 FHZ458750:FIA458750 FRV458750:FRW458750 GBR458750:GBS458750 GLN458750:GLO458750 GVJ458750:GVK458750 HFF458750:HFG458750 HPB458750:HPC458750 HYX458750:HYY458750 IIT458750:IIU458750 ISP458750:ISQ458750 JCL458750:JCM458750 JMH458750:JMI458750 JWD458750:JWE458750 KFZ458750:KGA458750 KPV458750:KPW458750 KZR458750:KZS458750 LJN458750:LJO458750 LTJ458750:LTK458750 MDF458750:MDG458750 MNB458750:MNC458750 MWX458750:MWY458750 NGT458750:NGU458750 NQP458750:NQQ458750 OAL458750:OAM458750 OKH458750:OKI458750 OUD458750:OUE458750 PDZ458750:PEA458750 PNV458750:PNW458750 PXR458750:PXS458750 QHN458750:QHO458750 QRJ458750:QRK458750 RBF458750:RBG458750 RLB458750:RLC458750 RUX458750:RUY458750 SET458750:SEU458750 SOP458750:SOQ458750 SYL458750:SYM458750 TIH458750:TII458750 TSD458750:TSE458750 UBZ458750:UCA458750 ULV458750:ULW458750 UVR458750:UVS458750 VFN458750:VFO458750 VPJ458750:VPK458750 VZF458750:VZG458750 WJB458750:WJC458750 WSX458750:WSY458750 L524286:U524286 GL524286:GM524286 QH524286:QI524286 AAD524286:AAE524286 AJZ524286:AKA524286 ATV524286:ATW524286 BDR524286:BDS524286 BNN524286:BNO524286 BXJ524286:BXK524286 CHF524286:CHG524286 CRB524286:CRC524286 DAX524286:DAY524286 DKT524286:DKU524286 DUP524286:DUQ524286 EEL524286:EEM524286 EOH524286:EOI524286 EYD524286:EYE524286 FHZ524286:FIA524286 FRV524286:FRW524286 GBR524286:GBS524286 GLN524286:GLO524286 GVJ524286:GVK524286 HFF524286:HFG524286 HPB524286:HPC524286 HYX524286:HYY524286 IIT524286:IIU524286 ISP524286:ISQ524286 JCL524286:JCM524286 JMH524286:JMI524286 JWD524286:JWE524286 KFZ524286:KGA524286 KPV524286:KPW524286 KZR524286:KZS524286 LJN524286:LJO524286 LTJ524286:LTK524286 MDF524286:MDG524286 MNB524286:MNC524286 MWX524286:MWY524286 NGT524286:NGU524286 NQP524286:NQQ524286 OAL524286:OAM524286 OKH524286:OKI524286 OUD524286:OUE524286 PDZ524286:PEA524286 PNV524286:PNW524286 PXR524286:PXS524286 QHN524286:QHO524286 QRJ524286:QRK524286 RBF524286:RBG524286 RLB524286:RLC524286 RUX524286:RUY524286 SET524286:SEU524286 SOP524286:SOQ524286 SYL524286:SYM524286 TIH524286:TII524286 TSD524286:TSE524286 UBZ524286:UCA524286 ULV524286:ULW524286 UVR524286:UVS524286 VFN524286:VFO524286 VPJ524286:VPK524286 VZF524286:VZG524286 WJB524286:WJC524286 WSX524286:WSY524286 L589822:U589822 GL589822:GM589822 QH589822:QI589822 AAD589822:AAE589822 AJZ589822:AKA589822 ATV589822:ATW589822 BDR589822:BDS589822 BNN589822:BNO589822 BXJ589822:BXK589822 CHF589822:CHG589822 CRB589822:CRC589822 DAX589822:DAY589822 DKT589822:DKU589822 DUP589822:DUQ589822 EEL589822:EEM589822 EOH589822:EOI589822 EYD589822:EYE589822 FHZ589822:FIA589822 FRV589822:FRW589822 GBR589822:GBS589822 GLN589822:GLO589822 GVJ589822:GVK589822 HFF589822:HFG589822 HPB589822:HPC589822 HYX589822:HYY589822 IIT589822:IIU589822 ISP589822:ISQ589822 JCL589822:JCM589822 JMH589822:JMI589822 JWD589822:JWE589822 KFZ589822:KGA589822 KPV589822:KPW589822 KZR589822:KZS589822 LJN589822:LJO589822 LTJ589822:LTK589822 MDF589822:MDG589822 MNB589822:MNC589822 MWX589822:MWY589822 NGT589822:NGU589822 NQP589822:NQQ589822 OAL589822:OAM589822 OKH589822:OKI589822 OUD589822:OUE589822 PDZ589822:PEA589822 PNV589822:PNW589822 PXR589822:PXS589822 QHN589822:QHO589822 QRJ589822:QRK589822 RBF589822:RBG589822 RLB589822:RLC589822 RUX589822:RUY589822 SET589822:SEU589822 SOP589822:SOQ589822 SYL589822:SYM589822 TIH589822:TII589822 TSD589822:TSE589822 UBZ589822:UCA589822 ULV589822:ULW589822 UVR589822:UVS589822 VFN589822:VFO589822 VPJ589822:VPK589822 VZF589822:VZG589822 WJB589822:WJC589822 WSX589822:WSY589822 L655358:U655358 GL655358:GM655358 QH655358:QI655358 AAD655358:AAE655358 AJZ655358:AKA655358 ATV655358:ATW655358 BDR655358:BDS655358 BNN655358:BNO655358 BXJ655358:BXK655358 CHF655358:CHG655358 CRB655358:CRC655358 DAX655358:DAY655358 DKT655358:DKU655358 DUP655358:DUQ655358 EEL655358:EEM655358 EOH655358:EOI655358 EYD655358:EYE655358 FHZ655358:FIA655358 FRV655358:FRW655358 GBR655358:GBS655358 GLN655358:GLO655358 GVJ655358:GVK655358 HFF655358:HFG655358 HPB655358:HPC655358 HYX655358:HYY655358 IIT655358:IIU655358 ISP655358:ISQ655358 JCL655358:JCM655358 JMH655358:JMI655358 JWD655358:JWE655358 KFZ655358:KGA655358 KPV655358:KPW655358 KZR655358:KZS655358 LJN655358:LJO655358 LTJ655358:LTK655358 MDF655358:MDG655358 MNB655358:MNC655358 MWX655358:MWY655358 NGT655358:NGU655358 NQP655358:NQQ655358 OAL655358:OAM655358 OKH655358:OKI655358 OUD655358:OUE655358 PDZ655358:PEA655358 PNV655358:PNW655358 PXR655358:PXS655358 QHN655358:QHO655358 QRJ655358:QRK655358 RBF655358:RBG655358 RLB655358:RLC655358 RUX655358:RUY655358 SET655358:SEU655358 SOP655358:SOQ655358 SYL655358:SYM655358 TIH655358:TII655358 TSD655358:TSE655358 UBZ655358:UCA655358 ULV655358:ULW655358 UVR655358:UVS655358 VFN655358:VFO655358 VPJ655358:VPK655358 VZF655358:VZG655358 WJB655358:WJC655358 WSX655358:WSY655358 L720894:U720894 GL720894:GM720894 QH720894:QI720894 AAD720894:AAE720894 AJZ720894:AKA720894 ATV720894:ATW720894 BDR720894:BDS720894 BNN720894:BNO720894 BXJ720894:BXK720894 CHF720894:CHG720894 CRB720894:CRC720894 DAX720894:DAY720894 DKT720894:DKU720894 DUP720894:DUQ720894 EEL720894:EEM720894 EOH720894:EOI720894 EYD720894:EYE720894 FHZ720894:FIA720894 FRV720894:FRW720894 GBR720894:GBS720894 GLN720894:GLO720894 GVJ720894:GVK720894 HFF720894:HFG720894 HPB720894:HPC720894 HYX720894:HYY720894 IIT720894:IIU720894 ISP720894:ISQ720894 JCL720894:JCM720894 JMH720894:JMI720894 JWD720894:JWE720894 KFZ720894:KGA720894 KPV720894:KPW720894 KZR720894:KZS720894 LJN720894:LJO720894 LTJ720894:LTK720894 MDF720894:MDG720894 MNB720894:MNC720894 MWX720894:MWY720894 NGT720894:NGU720894 NQP720894:NQQ720894 OAL720894:OAM720894 OKH720894:OKI720894 OUD720894:OUE720894 PDZ720894:PEA720894 PNV720894:PNW720894 PXR720894:PXS720894 QHN720894:QHO720894 QRJ720894:QRK720894 RBF720894:RBG720894 RLB720894:RLC720894 RUX720894:RUY720894 SET720894:SEU720894 SOP720894:SOQ720894 SYL720894:SYM720894 TIH720894:TII720894 TSD720894:TSE720894 UBZ720894:UCA720894 ULV720894:ULW720894 UVR720894:UVS720894 VFN720894:VFO720894 VPJ720894:VPK720894 VZF720894:VZG720894 WJB720894:WJC720894 WSX720894:WSY720894 L786430:U786430 GL786430:GM786430 QH786430:QI786430 AAD786430:AAE786430 AJZ786430:AKA786430 ATV786430:ATW786430 BDR786430:BDS786430 BNN786430:BNO786430 BXJ786430:BXK786430 CHF786430:CHG786430 CRB786430:CRC786430 DAX786430:DAY786430 DKT786430:DKU786430 DUP786430:DUQ786430 EEL786430:EEM786430 EOH786430:EOI786430 EYD786430:EYE786430 FHZ786430:FIA786430 FRV786430:FRW786430 GBR786430:GBS786430 GLN786430:GLO786430 GVJ786430:GVK786430 HFF786430:HFG786430 HPB786430:HPC786430 HYX786430:HYY786430 IIT786430:IIU786430 ISP786430:ISQ786430 JCL786430:JCM786430 JMH786430:JMI786430 JWD786430:JWE786430 KFZ786430:KGA786430 KPV786430:KPW786430 KZR786430:KZS786430 LJN786430:LJO786430 LTJ786430:LTK786430 MDF786430:MDG786430 MNB786430:MNC786430 MWX786430:MWY786430 NGT786430:NGU786430 NQP786430:NQQ786430 OAL786430:OAM786430 OKH786430:OKI786430 OUD786430:OUE786430 PDZ786430:PEA786430 PNV786430:PNW786430 PXR786430:PXS786430 QHN786430:QHO786430 QRJ786430:QRK786430 RBF786430:RBG786430 RLB786430:RLC786430 RUX786430:RUY786430 SET786430:SEU786430 SOP786430:SOQ786430 SYL786430:SYM786430 TIH786430:TII786430 TSD786430:TSE786430 UBZ786430:UCA786430 ULV786430:ULW786430 UVR786430:UVS786430 VFN786430:VFO786430 VPJ786430:VPK786430 VZF786430:VZG786430 WJB786430:WJC786430 WSX786430:WSY786430 L851966:U851966 GL851966:GM851966 QH851966:QI851966 AAD851966:AAE851966 AJZ851966:AKA851966 ATV851966:ATW851966 BDR851966:BDS851966 BNN851966:BNO851966 BXJ851966:BXK851966 CHF851966:CHG851966 CRB851966:CRC851966 DAX851966:DAY851966 DKT851966:DKU851966 DUP851966:DUQ851966 EEL851966:EEM851966 EOH851966:EOI851966 EYD851966:EYE851966 FHZ851966:FIA851966 FRV851966:FRW851966 GBR851966:GBS851966 GLN851966:GLO851966 GVJ851966:GVK851966 HFF851966:HFG851966 HPB851966:HPC851966 HYX851966:HYY851966 IIT851966:IIU851966 ISP851966:ISQ851966 JCL851966:JCM851966 JMH851966:JMI851966 JWD851966:JWE851966 KFZ851966:KGA851966 KPV851966:KPW851966 KZR851966:KZS851966 LJN851966:LJO851966 LTJ851966:LTK851966 MDF851966:MDG851966 MNB851966:MNC851966 MWX851966:MWY851966 NGT851966:NGU851966 NQP851966:NQQ851966 OAL851966:OAM851966 OKH851966:OKI851966 OUD851966:OUE851966 PDZ851966:PEA851966 PNV851966:PNW851966 PXR851966:PXS851966 QHN851966:QHO851966 QRJ851966:QRK851966 RBF851966:RBG851966 RLB851966:RLC851966 RUX851966:RUY851966 SET851966:SEU851966 SOP851966:SOQ851966 SYL851966:SYM851966 TIH851966:TII851966 TSD851966:TSE851966 UBZ851966:UCA851966 ULV851966:ULW851966 UVR851966:UVS851966 VFN851966:VFO851966 VPJ851966:VPK851966 VZF851966:VZG851966 WJB851966:WJC851966 WSX851966:WSY851966 L917502:U917502 GL917502:GM917502 QH917502:QI917502 AAD917502:AAE917502 AJZ917502:AKA917502 ATV917502:ATW917502 BDR917502:BDS917502 BNN917502:BNO917502 BXJ917502:BXK917502 CHF917502:CHG917502 CRB917502:CRC917502 DAX917502:DAY917502 DKT917502:DKU917502 DUP917502:DUQ917502 EEL917502:EEM917502 EOH917502:EOI917502 EYD917502:EYE917502 FHZ917502:FIA917502 FRV917502:FRW917502 GBR917502:GBS917502 GLN917502:GLO917502 GVJ917502:GVK917502 HFF917502:HFG917502 HPB917502:HPC917502 HYX917502:HYY917502 IIT917502:IIU917502 ISP917502:ISQ917502 JCL917502:JCM917502 JMH917502:JMI917502 JWD917502:JWE917502 KFZ917502:KGA917502 KPV917502:KPW917502 KZR917502:KZS917502 LJN917502:LJO917502 LTJ917502:LTK917502 MDF917502:MDG917502 MNB917502:MNC917502 MWX917502:MWY917502 NGT917502:NGU917502 NQP917502:NQQ917502 OAL917502:OAM917502 OKH917502:OKI917502 OUD917502:OUE917502 PDZ917502:PEA917502 PNV917502:PNW917502 PXR917502:PXS917502 QHN917502:QHO917502 QRJ917502:QRK917502 RBF917502:RBG917502 RLB917502:RLC917502 RUX917502:RUY917502 SET917502:SEU917502 SOP917502:SOQ917502 SYL917502:SYM917502 TIH917502:TII917502 TSD917502:TSE917502 UBZ917502:UCA917502 ULV917502:ULW917502 UVR917502:UVS917502 VFN917502:VFO917502 VPJ917502:VPK917502 VZF917502:VZG917502 WJB917502:WJC917502 WSX917502:WSY917502 L983038:U983038 GL983038:GM983038 QH983038:QI983038 AAD983038:AAE983038 AJZ983038:AKA983038 ATV983038:ATW983038 BDR983038:BDS983038 BNN983038:BNO983038 BXJ983038:BXK983038 CHF983038:CHG983038 CRB983038:CRC983038 DAX983038:DAY983038 DKT983038:DKU983038 DUP983038:DUQ983038 EEL983038:EEM983038 EOH983038:EOI983038 EYD983038:EYE983038 FHZ983038:FIA983038 FRV983038:FRW983038 GBR983038:GBS983038 GLN983038:GLO983038 GVJ983038:GVK983038 HFF983038:HFG983038 HPB983038:HPC983038 HYX983038:HYY983038 IIT983038:IIU983038 ISP983038:ISQ983038 JCL983038:JCM983038 JMH983038:JMI983038 JWD983038:JWE983038 KFZ983038:KGA983038 KPV983038:KPW983038 KZR983038:KZS983038 LJN983038:LJO983038 LTJ983038:LTK983038 MDF983038:MDG983038 MNB983038:MNC983038 MWX983038:MWY983038 NGT983038:NGU983038 NQP983038:NQQ983038 OAL983038:OAM983038 OKH983038:OKI983038 OUD983038:OUE983038 PDZ983038:PEA983038 PNV983038:PNW983038 PXR983038:PXS983038 QHN983038:QHO983038 QRJ983038:QRK983038 RBF983038:RBG983038 RLB983038:RLC983038 RUX983038:RUY983038 SET983038:SEU983038 SOP983038:SOQ983038 SYL983038:SYM983038 TIH983038:TII983038 TSD983038:TSE983038 UBZ983038:UCA983038 ULV983038:ULW983038 UVR983038:UVS983038 VFN983038:VFO983038 VPJ983038:VPK983038 VZF983038:VZG983038 WJB983038:WJC983038 WSX983038:WSY983038 GP8:GR8 QL8:QN8 AAH8:AAJ8 AKD8:AKF8 ATZ8:AUB8 BDV8:BDX8 BNR8:BNT8 BXN8:BXP8 CHJ8:CHL8 CRF8:CRH8 DBB8:DBD8 DKX8:DKZ8 DUT8:DUV8 EEP8:EER8 EOL8:EON8 EYH8:EYJ8 FID8:FIF8 FRZ8:FSB8 GBV8:GBX8 GLR8:GLT8 GVN8:GVP8 HFJ8:HFL8 HPF8:HPH8 HZB8:HZD8 IIX8:IIZ8 IST8:ISV8 JCP8:JCR8 JML8:JMN8 JWH8:JWJ8 KGD8:KGF8 KPZ8:KQB8 KZV8:KZX8 LJR8:LJT8 LTN8:LTP8 MDJ8:MDL8 MNF8:MNH8 MXB8:MXD8 NGX8:NGZ8 NQT8:NQV8 OAP8:OAR8 OKL8:OKN8 OUH8:OUJ8 PED8:PEF8 PNZ8:POB8 PXV8:PXX8 QHR8:QHT8 QRN8:QRP8 RBJ8:RBL8 RLF8:RLH8 RVB8:RVD8 SEX8:SEZ8 SOT8:SOV8 SYP8:SYR8 TIL8:TIN8 TSH8:TSJ8 UCD8:UCF8 ULZ8:UMB8 UVV8:UVX8 VFR8:VFT8 VPN8:VPP8 VZJ8:VZL8 WJF8:WJH8 WTB8:WTD8 GP65534:GR65534 QL65534:QN65534 AAH65534:AAJ65534 AKD65534:AKF65534 ATZ65534:AUB65534 BDV65534:BDX65534 BNR65534:BNT65534 BXN65534:BXP65534 CHJ65534:CHL65534 CRF65534:CRH65534 DBB65534:DBD65534 DKX65534:DKZ65534 DUT65534:DUV65534 EEP65534:EER65534 EOL65534:EON65534 EYH65534:EYJ65534 FID65534:FIF65534 FRZ65534:FSB65534 GBV65534:GBX65534 GLR65534:GLT65534 GVN65534:GVP65534 HFJ65534:HFL65534 HPF65534:HPH65534 HZB65534:HZD65534 IIX65534:IIZ65534 IST65534:ISV65534 JCP65534:JCR65534 JML65534:JMN65534 JWH65534:JWJ65534 KGD65534:KGF65534 KPZ65534:KQB65534 KZV65534:KZX65534 LJR65534:LJT65534 LTN65534:LTP65534 MDJ65534:MDL65534 MNF65534:MNH65534 MXB65534:MXD65534 NGX65534:NGZ65534 NQT65534:NQV65534 OAP65534:OAR65534 OKL65534:OKN65534 OUH65534:OUJ65534 PED65534:PEF65534 PNZ65534:POB65534 PXV65534:PXX65534 QHR65534:QHT65534 QRN65534:QRP65534 RBJ65534:RBL65534 RLF65534:RLH65534 RVB65534:RVD65534 SEX65534:SEZ65534 SOT65534:SOV65534 SYP65534:SYR65534 TIL65534:TIN65534 TSH65534:TSJ65534 UCD65534:UCF65534 ULZ65534:UMB65534 UVV65534:UVX65534 VFR65534:VFT65534 VPN65534:VPP65534 VZJ65534:VZL65534 WJF65534:WJH65534 WTB65534:WTD65534 GP131070:GR131070 QL131070:QN131070 AAH131070:AAJ131070 AKD131070:AKF131070 ATZ131070:AUB131070 BDV131070:BDX131070 BNR131070:BNT131070 BXN131070:BXP131070 CHJ131070:CHL131070 CRF131070:CRH131070 DBB131070:DBD131070 DKX131070:DKZ131070 DUT131070:DUV131070 EEP131070:EER131070 EOL131070:EON131070 EYH131070:EYJ131070 FID131070:FIF131070 FRZ131070:FSB131070 GBV131070:GBX131070 GLR131070:GLT131070 GVN131070:GVP131070 HFJ131070:HFL131070 HPF131070:HPH131070 HZB131070:HZD131070 IIX131070:IIZ131070 IST131070:ISV131070 JCP131070:JCR131070 JML131070:JMN131070 JWH131070:JWJ131070 KGD131070:KGF131070 KPZ131070:KQB131070 KZV131070:KZX131070 LJR131070:LJT131070 LTN131070:LTP131070 MDJ131070:MDL131070 MNF131070:MNH131070 MXB131070:MXD131070 NGX131070:NGZ131070 NQT131070:NQV131070 OAP131070:OAR131070 OKL131070:OKN131070 OUH131070:OUJ131070 PED131070:PEF131070 PNZ131070:POB131070 PXV131070:PXX131070 QHR131070:QHT131070 QRN131070:QRP131070 RBJ131070:RBL131070 RLF131070:RLH131070 RVB131070:RVD131070 SEX131070:SEZ131070 SOT131070:SOV131070 SYP131070:SYR131070 TIL131070:TIN131070 TSH131070:TSJ131070 UCD131070:UCF131070 ULZ131070:UMB131070 UVV131070:UVX131070 VFR131070:VFT131070 VPN131070:VPP131070 VZJ131070:VZL131070 WJF131070:WJH131070 WTB131070:WTD131070 GP196606:GR196606 QL196606:QN196606 AAH196606:AAJ196606 AKD196606:AKF196606 ATZ196606:AUB196606 BDV196606:BDX196606 BNR196606:BNT196606 BXN196606:BXP196606 CHJ196606:CHL196606 CRF196606:CRH196606 DBB196606:DBD196606 DKX196606:DKZ196606 DUT196606:DUV196606 EEP196606:EER196606 EOL196606:EON196606 EYH196606:EYJ196606 FID196606:FIF196606 FRZ196606:FSB196606 GBV196606:GBX196606 GLR196606:GLT196606 GVN196606:GVP196606 HFJ196606:HFL196606 HPF196606:HPH196606 HZB196606:HZD196606 IIX196606:IIZ196606 IST196606:ISV196606 JCP196606:JCR196606 JML196606:JMN196606 JWH196606:JWJ196606 KGD196606:KGF196606 KPZ196606:KQB196606 KZV196606:KZX196606 LJR196606:LJT196606 LTN196606:LTP196606 MDJ196606:MDL196606 MNF196606:MNH196606 MXB196606:MXD196606 NGX196606:NGZ196606 NQT196606:NQV196606 OAP196606:OAR196606 OKL196606:OKN196606 OUH196606:OUJ196606 PED196606:PEF196606 PNZ196606:POB196606 PXV196606:PXX196606 QHR196606:QHT196606 QRN196606:QRP196606 RBJ196606:RBL196606 RLF196606:RLH196606 RVB196606:RVD196606 SEX196606:SEZ196606 SOT196606:SOV196606 SYP196606:SYR196606 TIL196606:TIN196606 TSH196606:TSJ196606 UCD196606:UCF196606 ULZ196606:UMB196606 UVV196606:UVX196606 VFR196606:VFT196606 VPN196606:VPP196606 VZJ196606:VZL196606 WJF196606:WJH196606 WTB196606:WTD196606 GP262142:GR262142 QL262142:QN262142 AAH262142:AAJ262142 AKD262142:AKF262142 ATZ262142:AUB262142 BDV262142:BDX262142 BNR262142:BNT262142 BXN262142:BXP262142 CHJ262142:CHL262142 CRF262142:CRH262142 DBB262142:DBD262142 DKX262142:DKZ262142 DUT262142:DUV262142 EEP262142:EER262142 EOL262142:EON262142 EYH262142:EYJ262142 FID262142:FIF262142 FRZ262142:FSB262142 GBV262142:GBX262142 GLR262142:GLT262142 GVN262142:GVP262142 HFJ262142:HFL262142 HPF262142:HPH262142 HZB262142:HZD262142 IIX262142:IIZ262142 IST262142:ISV262142 JCP262142:JCR262142 JML262142:JMN262142 JWH262142:JWJ262142 KGD262142:KGF262142 KPZ262142:KQB262142 KZV262142:KZX262142 LJR262142:LJT262142 LTN262142:LTP262142 MDJ262142:MDL262142 MNF262142:MNH262142 MXB262142:MXD262142 NGX262142:NGZ262142 NQT262142:NQV262142 OAP262142:OAR262142 OKL262142:OKN262142 OUH262142:OUJ262142 PED262142:PEF262142 PNZ262142:POB262142 PXV262142:PXX262142 QHR262142:QHT262142 QRN262142:QRP262142 RBJ262142:RBL262142 RLF262142:RLH262142 RVB262142:RVD262142 SEX262142:SEZ262142 SOT262142:SOV262142 SYP262142:SYR262142 TIL262142:TIN262142 TSH262142:TSJ262142 UCD262142:UCF262142 ULZ262142:UMB262142 UVV262142:UVX262142 VFR262142:VFT262142 VPN262142:VPP262142 VZJ262142:VZL262142 WJF262142:WJH262142 WTB262142:WTD262142 GP327678:GR327678 QL327678:QN327678 AAH327678:AAJ327678 AKD327678:AKF327678 ATZ327678:AUB327678 BDV327678:BDX327678 BNR327678:BNT327678 BXN327678:BXP327678 CHJ327678:CHL327678 CRF327678:CRH327678 DBB327678:DBD327678 DKX327678:DKZ327678 DUT327678:DUV327678 EEP327678:EER327678 EOL327678:EON327678 EYH327678:EYJ327678 FID327678:FIF327678 FRZ327678:FSB327678 GBV327678:GBX327678 GLR327678:GLT327678 GVN327678:GVP327678 HFJ327678:HFL327678 HPF327678:HPH327678 HZB327678:HZD327678 IIX327678:IIZ327678 IST327678:ISV327678 JCP327678:JCR327678 JML327678:JMN327678 JWH327678:JWJ327678 KGD327678:KGF327678 KPZ327678:KQB327678 KZV327678:KZX327678 LJR327678:LJT327678 LTN327678:LTP327678 MDJ327678:MDL327678 MNF327678:MNH327678 MXB327678:MXD327678 NGX327678:NGZ327678 NQT327678:NQV327678 OAP327678:OAR327678 OKL327678:OKN327678 OUH327678:OUJ327678 PED327678:PEF327678 PNZ327678:POB327678 PXV327678:PXX327678 QHR327678:QHT327678 QRN327678:QRP327678 RBJ327678:RBL327678 RLF327678:RLH327678 RVB327678:RVD327678 SEX327678:SEZ327678 SOT327678:SOV327678 SYP327678:SYR327678 TIL327678:TIN327678 TSH327678:TSJ327678 UCD327678:UCF327678 ULZ327678:UMB327678 UVV327678:UVX327678 VFR327678:VFT327678 VPN327678:VPP327678 VZJ327678:VZL327678 WJF327678:WJH327678 WTB327678:WTD327678 GP393214:GR393214 QL393214:QN393214 AAH393214:AAJ393214 AKD393214:AKF393214 ATZ393214:AUB393214 BDV393214:BDX393214 BNR393214:BNT393214 BXN393214:BXP393214 CHJ393214:CHL393214 CRF393214:CRH393214 DBB393214:DBD393214 DKX393214:DKZ393214 DUT393214:DUV393214 EEP393214:EER393214 EOL393214:EON393214 EYH393214:EYJ393214 FID393214:FIF393214 FRZ393214:FSB393214 GBV393214:GBX393214 GLR393214:GLT393214 GVN393214:GVP393214 HFJ393214:HFL393214 HPF393214:HPH393214 HZB393214:HZD393214 IIX393214:IIZ393214 IST393214:ISV393214 JCP393214:JCR393214 JML393214:JMN393214 JWH393214:JWJ393214 KGD393214:KGF393214 KPZ393214:KQB393214 KZV393214:KZX393214 LJR393214:LJT393214 LTN393214:LTP393214 MDJ393214:MDL393214 MNF393214:MNH393214 MXB393214:MXD393214 NGX393214:NGZ393214 NQT393214:NQV393214 OAP393214:OAR393214 OKL393214:OKN393214 OUH393214:OUJ393214 PED393214:PEF393214 PNZ393214:POB393214 PXV393214:PXX393214 QHR393214:QHT393214 QRN393214:QRP393214 RBJ393214:RBL393214 RLF393214:RLH393214 RVB393214:RVD393214 SEX393214:SEZ393214 SOT393214:SOV393214 SYP393214:SYR393214 TIL393214:TIN393214 TSH393214:TSJ393214 UCD393214:UCF393214 ULZ393214:UMB393214 UVV393214:UVX393214 VFR393214:VFT393214 VPN393214:VPP393214 VZJ393214:VZL393214 WJF393214:WJH393214 WTB393214:WTD393214 GP458750:GR458750 QL458750:QN458750 AAH458750:AAJ458750 AKD458750:AKF458750 ATZ458750:AUB458750 BDV458750:BDX458750 BNR458750:BNT458750 BXN458750:BXP458750 CHJ458750:CHL458750 CRF458750:CRH458750 DBB458750:DBD458750 DKX458750:DKZ458750 DUT458750:DUV458750 EEP458750:EER458750 EOL458750:EON458750 EYH458750:EYJ458750 FID458750:FIF458750 FRZ458750:FSB458750 GBV458750:GBX458750 GLR458750:GLT458750 GVN458750:GVP458750 HFJ458750:HFL458750 HPF458750:HPH458750 HZB458750:HZD458750 IIX458750:IIZ458750 IST458750:ISV458750 JCP458750:JCR458750 JML458750:JMN458750 JWH458750:JWJ458750 KGD458750:KGF458750 KPZ458750:KQB458750 KZV458750:KZX458750 LJR458750:LJT458750 LTN458750:LTP458750 MDJ458750:MDL458750 MNF458750:MNH458750 MXB458750:MXD458750 NGX458750:NGZ458750 NQT458750:NQV458750 OAP458750:OAR458750 OKL458750:OKN458750 OUH458750:OUJ458750 PED458750:PEF458750 PNZ458750:POB458750 PXV458750:PXX458750 QHR458750:QHT458750 QRN458750:QRP458750 RBJ458750:RBL458750 RLF458750:RLH458750 RVB458750:RVD458750 SEX458750:SEZ458750 SOT458750:SOV458750 SYP458750:SYR458750 TIL458750:TIN458750 TSH458750:TSJ458750 UCD458750:UCF458750 ULZ458750:UMB458750 UVV458750:UVX458750 VFR458750:VFT458750 VPN458750:VPP458750 VZJ458750:VZL458750 WJF458750:WJH458750 WTB458750:WTD458750 GP524286:GR524286 QL524286:QN524286 AAH524286:AAJ524286 AKD524286:AKF524286 ATZ524286:AUB524286 BDV524286:BDX524286 BNR524286:BNT524286 BXN524286:BXP524286 CHJ524286:CHL524286 CRF524286:CRH524286 DBB524286:DBD524286 DKX524286:DKZ524286 DUT524286:DUV524286 EEP524286:EER524286 EOL524286:EON524286 EYH524286:EYJ524286 FID524286:FIF524286 FRZ524286:FSB524286 GBV524286:GBX524286 GLR524286:GLT524286 GVN524286:GVP524286 HFJ524286:HFL524286 HPF524286:HPH524286 HZB524286:HZD524286 IIX524286:IIZ524286 IST524286:ISV524286 JCP524286:JCR524286 JML524286:JMN524286 JWH524286:JWJ524286 KGD524286:KGF524286 KPZ524286:KQB524286 KZV524286:KZX524286 LJR524286:LJT524286 LTN524286:LTP524286 MDJ524286:MDL524286 MNF524286:MNH524286 MXB524286:MXD524286 NGX524286:NGZ524286 NQT524286:NQV524286 OAP524286:OAR524286 OKL524286:OKN524286 OUH524286:OUJ524286 PED524286:PEF524286 PNZ524286:POB524286 PXV524286:PXX524286 QHR524286:QHT524286 QRN524286:QRP524286 RBJ524286:RBL524286 RLF524286:RLH524286 RVB524286:RVD524286 SEX524286:SEZ524286 SOT524286:SOV524286 SYP524286:SYR524286 TIL524286:TIN524286 TSH524286:TSJ524286 UCD524286:UCF524286 ULZ524286:UMB524286 UVV524286:UVX524286 VFR524286:VFT524286 VPN524286:VPP524286 VZJ524286:VZL524286 WJF524286:WJH524286 WTB524286:WTD524286 GP589822:GR589822 QL589822:QN589822 AAH589822:AAJ589822 AKD589822:AKF589822 ATZ589822:AUB589822 BDV589822:BDX589822 BNR589822:BNT589822 BXN589822:BXP589822 CHJ589822:CHL589822 CRF589822:CRH589822 DBB589822:DBD589822 DKX589822:DKZ589822 DUT589822:DUV589822 EEP589822:EER589822 EOL589822:EON589822 EYH589822:EYJ589822 FID589822:FIF589822 FRZ589822:FSB589822 GBV589822:GBX589822 GLR589822:GLT589822 GVN589822:GVP589822 HFJ589822:HFL589822 HPF589822:HPH589822 HZB589822:HZD589822 IIX589822:IIZ589822 IST589822:ISV589822 JCP589822:JCR589822 JML589822:JMN589822 JWH589822:JWJ589822 KGD589822:KGF589822 KPZ589822:KQB589822 KZV589822:KZX589822 LJR589822:LJT589822 LTN589822:LTP589822 MDJ589822:MDL589822 MNF589822:MNH589822 MXB589822:MXD589822 NGX589822:NGZ589822 NQT589822:NQV589822 OAP589822:OAR589822 OKL589822:OKN589822 OUH589822:OUJ589822 PED589822:PEF589822 PNZ589822:POB589822 PXV589822:PXX589822 QHR589822:QHT589822 QRN589822:QRP589822 RBJ589822:RBL589822 RLF589822:RLH589822 RVB589822:RVD589822 SEX589822:SEZ589822 SOT589822:SOV589822 SYP589822:SYR589822 TIL589822:TIN589822 TSH589822:TSJ589822 UCD589822:UCF589822 ULZ589822:UMB589822 UVV589822:UVX589822 VFR589822:VFT589822 VPN589822:VPP589822 VZJ589822:VZL589822 WJF589822:WJH589822 WTB589822:WTD589822 GP655358:GR655358 QL655358:QN655358 AAH655358:AAJ655358 AKD655358:AKF655358 ATZ655358:AUB655358 BDV655358:BDX655358 BNR655358:BNT655358 BXN655358:BXP655358 CHJ655358:CHL655358 CRF655358:CRH655358 DBB655358:DBD655358 DKX655358:DKZ655358 DUT655358:DUV655358 EEP655358:EER655358 EOL655358:EON655358 EYH655358:EYJ655358 FID655358:FIF655358 FRZ655358:FSB655358 GBV655358:GBX655358 GLR655358:GLT655358 GVN655358:GVP655358 HFJ655358:HFL655358 HPF655358:HPH655358 HZB655358:HZD655358 IIX655358:IIZ655358 IST655358:ISV655358 JCP655358:JCR655358 JML655358:JMN655358 JWH655358:JWJ655358 KGD655358:KGF655358 KPZ655358:KQB655358 KZV655358:KZX655358 LJR655358:LJT655358 LTN655358:LTP655358 MDJ655358:MDL655358 MNF655358:MNH655358 MXB655358:MXD655358 NGX655358:NGZ655358 NQT655358:NQV655358 OAP655358:OAR655358 OKL655358:OKN655358 OUH655358:OUJ655358 PED655358:PEF655358 PNZ655358:POB655358 PXV655358:PXX655358 QHR655358:QHT655358 QRN655358:QRP655358 RBJ655358:RBL655358 RLF655358:RLH655358 RVB655358:RVD655358 SEX655358:SEZ655358 SOT655358:SOV655358 SYP655358:SYR655358 TIL655358:TIN655358 TSH655358:TSJ655358 UCD655358:UCF655358 ULZ655358:UMB655358 UVV655358:UVX655358 VFR655358:VFT655358 VPN655358:VPP655358 VZJ655358:VZL655358 WJF655358:WJH655358 WTB655358:WTD655358 GP720894:GR720894 QL720894:QN720894 AAH720894:AAJ720894 AKD720894:AKF720894 ATZ720894:AUB720894 BDV720894:BDX720894 BNR720894:BNT720894 BXN720894:BXP720894 CHJ720894:CHL720894 CRF720894:CRH720894 DBB720894:DBD720894 DKX720894:DKZ720894 DUT720894:DUV720894 EEP720894:EER720894 EOL720894:EON720894 EYH720894:EYJ720894 FID720894:FIF720894 FRZ720894:FSB720894 GBV720894:GBX720894 GLR720894:GLT720894 GVN720894:GVP720894 HFJ720894:HFL720894 HPF720894:HPH720894 HZB720894:HZD720894 IIX720894:IIZ720894 IST720894:ISV720894 JCP720894:JCR720894 JML720894:JMN720894 JWH720894:JWJ720894 KGD720894:KGF720894 KPZ720894:KQB720894 KZV720894:KZX720894 LJR720894:LJT720894 LTN720894:LTP720894 MDJ720894:MDL720894 MNF720894:MNH720894 MXB720894:MXD720894 NGX720894:NGZ720894 NQT720894:NQV720894 OAP720894:OAR720894 OKL720894:OKN720894 OUH720894:OUJ720894 PED720894:PEF720894 PNZ720894:POB720894 PXV720894:PXX720894 QHR720894:QHT720894 QRN720894:QRP720894 RBJ720894:RBL720894 RLF720894:RLH720894 RVB720894:RVD720894 SEX720894:SEZ720894 SOT720894:SOV720894 SYP720894:SYR720894 TIL720894:TIN720894 TSH720894:TSJ720894 UCD720894:UCF720894 ULZ720894:UMB720894 UVV720894:UVX720894 VFR720894:VFT720894 VPN720894:VPP720894 VZJ720894:VZL720894 WJF720894:WJH720894 WTB720894:WTD720894 GP786430:GR786430 QL786430:QN786430 AAH786430:AAJ786430 AKD786430:AKF786430 ATZ786430:AUB786430 BDV786430:BDX786430 BNR786430:BNT786430 BXN786430:BXP786430 CHJ786430:CHL786430 CRF786430:CRH786430 DBB786430:DBD786430 DKX786430:DKZ786430 DUT786430:DUV786430 EEP786430:EER786430 EOL786430:EON786430 EYH786430:EYJ786430 FID786430:FIF786430 FRZ786430:FSB786430 GBV786430:GBX786430 GLR786430:GLT786430 GVN786430:GVP786430 HFJ786430:HFL786430 HPF786430:HPH786430 HZB786430:HZD786430 IIX786430:IIZ786430 IST786430:ISV786430 JCP786430:JCR786430 JML786430:JMN786430 JWH786430:JWJ786430 KGD786430:KGF786430 KPZ786430:KQB786430 KZV786430:KZX786430 LJR786430:LJT786430 LTN786430:LTP786430 MDJ786430:MDL786430 MNF786430:MNH786430 MXB786430:MXD786430 NGX786430:NGZ786430 NQT786430:NQV786430 OAP786430:OAR786430 OKL786430:OKN786430 OUH786430:OUJ786430 PED786430:PEF786430 PNZ786430:POB786430 PXV786430:PXX786430 QHR786430:QHT786430 QRN786430:QRP786430 RBJ786430:RBL786430 RLF786430:RLH786430 RVB786430:RVD786430 SEX786430:SEZ786430 SOT786430:SOV786430 SYP786430:SYR786430 TIL786430:TIN786430 TSH786430:TSJ786430 UCD786430:UCF786430 ULZ786430:UMB786430 UVV786430:UVX786430 VFR786430:VFT786430 VPN786430:VPP786430 VZJ786430:VZL786430 WJF786430:WJH786430 WTB786430:WTD786430 GP851966:GR851966 QL851966:QN851966 AAH851966:AAJ851966 AKD851966:AKF851966 ATZ851966:AUB851966 BDV851966:BDX851966 BNR851966:BNT851966 BXN851966:BXP851966 CHJ851966:CHL851966 CRF851966:CRH851966 DBB851966:DBD851966 DKX851966:DKZ851966 DUT851966:DUV851966 EEP851966:EER851966 EOL851966:EON851966 EYH851966:EYJ851966 FID851966:FIF851966 FRZ851966:FSB851966 GBV851966:GBX851966 GLR851966:GLT851966 GVN851966:GVP851966 HFJ851966:HFL851966 HPF851966:HPH851966 HZB851966:HZD851966 IIX851966:IIZ851966 IST851966:ISV851966 JCP851966:JCR851966 JML851966:JMN851966 JWH851966:JWJ851966 KGD851966:KGF851966 KPZ851966:KQB851966 KZV851966:KZX851966 LJR851966:LJT851966 LTN851966:LTP851966 MDJ851966:MDL851966 MNF851966:MNH851966 MXB851966:MXD851966 NGX851966:NGZ851966 NQT851966:NQV851966 OAP851966:OAR851966 OKL851966:OKN851966 OUH851966:OUJ851966 PED851966:PEF851966 PNZ851966:POB851966 PXV851966:PXX851966 QHR851966:QHT851966 QRN851966:QRP851966 RBJ851966:RBL851966 RLF851966:RLH851966 RVB851966:RVD851966 SEX851966:SEZ851966 SOT851966:SOV851966 SYP851966:SYR851966 TIL851966:TIN851966 TSH851966:TSJ851966 UCD851966:UCF851966 ULZ851966:UMB851966 UVV851966:UVX851966 VFR851966:VFT851966 VPN851966:VPP851966 VZJ851966:VZL851966 WJF851966:WJH851966 WTB851966:WTD851966 GP917502:GR917502 QL917502:QN917502 AAH917502:AAJ917502 AKD917502:AKF917502 ATZ917502:AUB917502 BDV917502:BDX917502 BNR917502:BNT917502 BXN917502:BXP917502 CHJ917502:CHL917502 CRF917502:CRH917502 DBB917502:DBD917502 DKX917502:DKZ917502 DUT917502:DUV917502 EEP917502:EER917502 EOL917502:EON917502 EYH917502:EYJ917502 FID917502:FIF917502 FRZ917502:FSB917502 GBV917502:GBX917502 GLR917502:GLT917502 GVN917502:GVP917502 HFJ917502:HFL917502 HPF917502:HPH917502 HZB917502:HZD917502 IIX917502:IIZ917502 IST917502:ISV917502 JCP917502:JCR917502 JML917502:JMN917502 JWH917502:JWJ917502 KGD917502:KGF917502 KPZ917502:KQB917502 KZV917502:KZX917502 LJR917502:LJT917502 LTN917502:LTP917502 MDJ917502:MDL917502 MNF917502:MNH917502 MXB917502:MXD917502 NGX917502:NGZ917502 NQT917502:NQV917502 OAP917502:OAR917502 OKL917502:OKN917502 OUH917502:OUJ917502 PED917502:PEF917502 PNZ917502:POB917502 PXV917502:PXX917502 QHR917502:QHT917502 QRN917502:QRP917502 RBJ917502:RBL917502 RLF917502:RLH917502 RVB917502:RVD917502 SEX917502:SEZ917502 SOT917502:SOV917502 SYP917502:SYR917502 TIL917502:TIN917502 TSH917502:TSJ917502 UCD917502:UCF917502 ULZ917502:UMB917502 UVV917502:UVX917502 VFR917502:VFT917502 VPN917502:VPP917502 VZJ917502:VZL917502 WJF917502:WJH917502 WTB917502:WTD917502 GP983038:GR983038 QL983038:QN983038 AAH983038:AAJ983038 AKD983038:AKF983038 ATZ983038:AUB983038 BDV983038:BDX983038 BNR983038:BNT983038 BXN983038:BXP983038 CHJ983038:CHL983038 CRF983038:CRH983038 DBB983038:DBD983038 DKX983038:DKZ983038 DUT983038:DUV983038 EEP983038:EER983038 EOL983038:EON983038 EYH983038:EYJ983038 FID983038:FIF983038 FRZ983038:FSB983038 GBV983038:GBX983038 GLR983038:GLT983038 GVN983038:GVP983038 HFJ983038:HFL983038 HPF983038:HPH983038 HZB983038:HZD983038 IIX983038:IIZ983038 IST983038:ISV983038 JCP983038:JCR983038 JML983038:JMN983038 JWH983038:JWJ983038 KGD983038:KGF983038 KPZ983038:KQB983038 KZV983038:KZX983038 LJR983038:LJT983038 LTN983038:LTP983038 MDJ983038:MDL983038 MNF983038:MNH983038 MXB983038:MXD983038 NGX983038:NGZ983038 NQT983038:NQV983038 OAP983038:OAR983038 OKL983038:OKN983038 OUH983038:OUJ983038 PED983038:PEF983038 PNZ983038:POB983038 PXV983038:PXX983038 QHR983038:QHT983038 QRN983038:QRP983038 RBJ983038:RBL983038 RLF983038:RLH983038 RVB983038:RVD983038 SEX983038:SEZ983038 SOT983038:SOV983038 SYP983038:SYR983038 TIL983038:TIN983038 TSH983038:TSJ983038 UCD983038:UCF983038 ULZ983038:UMB983038 UVV983038:UVX983038 VFR983038:VFT983038 VPN983038:VPP983038 VZJ983038:VZL983038 WJF983038:WJH983038 WTB983038:WTD983038 GV8:GW8 QR8:QS8 AAN8:AAO8 AKJ8:AKK8 AUF8:AUG8 BEB8:BEC8 BNX8:BNY8 BXT8:BXU8 CHP8:CHQ8 CRL8:CRM8 DBH8:DBI8 DLD8:DLE8 DUZ8:DVA8 EEV8:EEW8 EOR8:EOS8 EYN8:EYO8 FIJ8:FIK8 FSF8:FSG8 GCB8:GCC8 GLX8:GLY8 GVT8:GVU8 HFP8:HFQ8 HPL8:HPM8 HZH8:HZI8 IJD8:IJE8 ISZ8:ITA8 JCV8:JCW8 JMR8:JMS8 JWN8:JWO8 KGJ8:KGK8 KQF8:KQG8 LAB8:LAC8 LJX8:LJY8 LTT8:LTU8 MDP8:MDQ8 MNL8:MNM8 MXH8:MXI8 NHD8:NHE8 NQZ8:NRA8 OAV8:OAW8 OKR8:OKS8 OUN8:OUO8 PEJ8:PEK8 POF8:POG8 PYB8:PYC8 QHX8:QHY8 QRT8:QRU8 RBP8:RBQ8 RLL8:RLM8 RVH8:RVI8 SFD8:SFE8 SOZ8:SPA8 SYV8:SYW8 TIR8:TIS8 TSN8:TSO8 UCJ8:UCK8 UMF8:UMG8 UWB8:UWC8 VFX8:VFY8 VPT8:VPU8 VZP8:VZQ8 WJL8:WJM8 WTH8:WTI8 GV65534:GW65534 QR65534:QS65534 AAN65534:AAO65534 AKJ65534:AKK65534 AUF65534:AUG65534 BEB65534:BEC65534 BNX65534:BNY65534 BXT65534:BXU65534 CHP65534:CHQ65534 CRL65534:CRM65534 DBH65534:DBI65534 DLD65534:DLE65534 DUZ65534:DVA65534 EEV65534:EEW65534 EOR65534:EOS65534 EYN65534:EYO65534 FIJ65534:FIK65534 FSF65534:FSG65534 GCB65534:GCC65534 GLX65534:GLY65534 GVT65534:GVU65534 HFP65534:HFQ65534 HPL65534:HPM65534 HZH65534:HZI65534 IJD65534:IJE65534 ISZ65534:ITA65534 JCV65534:JCW65534 JMR65534:JMS65534 JWN65534:JWO65534 KGJ65534:KGK65534 KQF65534:KQG65534 LAB65534:LAC65534 LJX65534:LJY65534 LTT65534:LTU65534 MDP65534:MDQ65534 MNL65534:MNM65534 MXH65534:MXI65534 NHD65534:NHE65534 NQZ65534:NRA65534 OAV65534:OAW65534 OKR65534:OKS65534 OUN65534:OUO65534 PEJ65534:PEK65534 POF65534:POG65534 PYB65534:PYC65534 QHX65534:QHY65534 QRT65534:QRU65534 RBP65534:RBQ65534 RLL65534:RLM65534 RVH65534:RVI65534 SFD65534:SFE65534 SOZ65534:SPA65534 SYV65534:SYW65534 TIR65534:TIS65534 TSN65534:TSO65534 UCJ65534:UCK65534 UMF65534:UMG65534 UWB65534:UWC65534 VFX65534:VFY65534 VPT65534:VPU65534 VZP65534:VZQ65534 WJL65534:WJM65534 WTH65534:WTI65534 GV131070:GW131070 QR131070:QS131070 AAN131070:AAO131070 AKJ131070:AKK131070 AUF131070:AUG131070 BEB131070:BEC131070 BNX131070:BNY131070 BXT131070:BXU131070 CHP131070:CHQ131070 CRL131070:CRM131070 DBH131070:DBI131070 DLD131070:DLE131070 DUZ131070:DVA131070 EEV131070:EEW131070 EOR131070:EOS131070 EYN131070:EYO131070 FIJ131070:FIK131070 FSF131070:FSG131070 GCB131070:GCC131070 GLX131070:GLY131070 GVT131070:GVU131070 HFP131070:HFQ131070 HPL131070:HPM131070 HZH131070:HZI131070 IJD131070:IJE131070 ISZ131070:ITA131070 JCV131070:JCW131070 JMR131070:JMS131070 JWN131070:JWO131070 KGJ131070:KGK131070 KQF131070:KQG131070 LAB131070:LAC131070 LJX131070:LJY131070 LTT131070:LTU131070 MDP131070:MDQ131070 MNL131070:MNM131070 MXH131070:MXI131070 NHD131070:NHE131070 NQZ131070:NRA131070 OAV131070:OAW131070 OKR131070:OKS131070 OUN131070:OUO131070 PEJ131070:PEK131070 POF131070:POG131070 PYB131070:PYC131070 QHX131070:QHY131070 QRT131070:QRU131070 RBP131070:RBQ131070 RLL131070:RLM131070 RVH131070:RVI131070 SFD131070:SFE131070 SOZ131070:SPA131070 SYV131070:SYW131070 TIR131070:TIS131070 TSN131070:TSO131070 UCJ131070:UCK131070 UMF131070:UMG131070 UWB131070:UWC131070 VFX131070:VFY131070 VPT131070:VPU131070 VZP131070:VZQ131070 WJL131070:WJM131070 WTH131070:WTI131070 GV196606:GW196606 QR196606:QS196606 AAN196606:AAO196606 AKJ196606:AKK196606 AUF196606:AUG196606 BEB196606:BEC196606 BNX196606:BNY196606 BXT196606:BXU196606 CHP196606:CHQ196606 CRL196606:CRM196606 DBH196606:DBI196606 DLD196606:DLE196606 DUZ196606:DVA196606 EEV196606:EEW196606 EOR196606:EOS196606 EYN196606:EYO196606 FIJ196606:FIK196606 FSF196606:FSG196606 GCB196606:GCC196606 GLX196606:GLY196606 GVT196606:GVU196606 HFP196606:HFQ196606 HPL196606:HPM196606 HZH196606:HZI196606 IJD196606:IJE196606 ISZ196606:ITA196606 JCV196606:JCW196606 JMR196606:JMS196606 JWN196606:JWO196606 KGJ196606:KGK196606 KQF196606:KQG196606 LAB196606:LAC196606 LJX196606:LJY196606 LTT196606:LTU196606 MDP196606:MDQ196606 MNL196606:MNM196606 MXH196606:MXI196606 NHD196606:NHE196606 NQZ196606:NRA196606 OAV196606:OAW196606 OKR196606:OKS196606 OUN196606:OUO196606 PEJ196606:PEK196606 POF196606:POG196606 PYB196606:PYC196606 QHX196606:QHY196606 QRT196606:QRU196606 RBP196606:RBQ196606 RLL196606:RLM196606 RVH196606:RVI196606 SFD196606:SFE196606 SOZ196606:SPA196606 SYV196606:SYW196606 TIR196606:TIS196606 TSN196606:TSO196606 UCJ196606:UCK196606 UMF196606:UMG196606 UWB196606:UWC196606 VFX196606:VFY196606 VPT196606:VPU196606 VZP196606:VZQ196606 WJL196606:WJM196606 WTH196606:WTI196606 GV262142:GW262142 QR262142:QS262142 AAN262142:AAO262142 AKJ262142:AKK262142 AUF262142:AUG262142 BEB262142:BEC262142 BNX262142:BNY262142 BXT262142:BXU262142 CHP262142:CHQ262142 CRL262142:CRM262142 DBH262142:DBI262142 DLD262142:DLE262142 DUZ262142:DVA262142 EEV262142:EEW262142 EOR262142:EOS262142 EYN262142:EYO262142 FIJ262142:FIK262142 FSF262142:FSG262142 GCB262142:GCC262142 GLX262142:GLY262142 GVT262142:GVU262142 HFP262142:HFQ262142 HPL262142:HPM262142 HZH262142:HZI262142 IJD262142:IJE262142 ISZ262142:ITA262142 JCV262142:JCW262142 JMR262142:JMS262142 JWN262142:JWO262142 KGJ262142:KGK262142 KQF262142:KQG262142 LAB262142:LAC262142 LJX262142:LJY262142 LTT262142:LTU262142 MDP262142:MDQ262142 MNL262142:MNM262142 MXH262142:MXI262142 NHD262142:NHE262142 NQZ262142:NRA262142 OAV262142:OAW262142 OKR262142:OKS262142 OUN262142:OUO262142 PEJ262142:PEK262142 POF262142:POG262142 PYB262142:PYC262142 QHX262142:QHY262142 QRT262142:QRU262142 RBP262142:RBQ262142 RLL262142:RLM262142 RVH262142:RVI262142 SFD262142:SFE262142 SOZ262142:SPA262142 SYV262142:SYW262142 TIR262142:TIS262142 TSN262142:TSO262142 UCJ262142:UCK262142 UMF262142:UMG262142 UWB262142:UWC262142 VFX262142:VFY262142 VPT262142:VPU262142 VZP262142:VZQ262142 WJL262142:WJM262142 WTH262142:WTI262142 GV327678:GW327678 QR327678:QS327678 AAN327678:AAO327678 AKJ327678:AKK327678 AUF327678:AUG327678 BEB327678:BEC327678 BNX327678:BNY327678 BXT327678:BXU327678 CHP327678:CHQ327678 CRL327678:CRM327678 DBH327678:DBI327678 DLD327678:DLE327678 DUZ327678:DVA327678 EEV327678:EEW327678 EOR327678:EOS327678 EYN327678:EYO327678 FIJ327678:FIK327678 FSF327678:FSG327678 GCB327678:GCC327678 GLX327678:GLY327678 GVT327678:GVU327678 HFP327678:HFQ327678 HPL327678:HPM327678 HZH327678:HZI327678 IJD327678:IJE327678 ISZ327678:ITA327678 JCV327678:JCW327678 JMR327678:JMS327678 JWN327678:JWO327678 KGJ327678:KGK327678 KQF327678:KQG327678 LAB327678:LAC327678 LJX327678:LJY327678 LTT327678:LTU327678 MDP327678:MDQ327678 MNL327678:MNM327678 MXH327678:MXI327678 NHD327678:NHE327678 NQZ327678:NRA327678 OAV327678:OAW327678 OKR327678:OKS327678 OUN327678:OUO327678 PEJ327678:PEK327678 POF327678:POG327678 PYB327678:PYC327678 QHX327678:QHY327678 QRT327678:QRU327678 RBP327678:RBQ327678 RLL327678:RLM327678 RVH327678:RVI327678 SFD327678:SFE327678 SOZ327678:SPA327678 SYV327678:SYW327678 TIR327678:TIS327678 TSN327678:TSO327678 UCJ327678:UCK327678 UMF327678:UMG327678 UWB327678:UWC327678 VFX327678:VFY327678 VPT327678:VPU327678 VZP327678:VZQ327678 WJL327678:WJM327678 WTH327678:WTI327678 GV393214:GW393214 QR393214:QS393214 AAN393214:AAO393214 AKJ393214:AKK393214 AUF393214:AUG393214 BEB393214:BEC393214 BNX393214:BNY393214 BXT393214:BXU393214 CHP393214:CHQ393214 CRL393214:CRM393214 DBH393214:DBI393214 DLD393214:DLE393214 DUZ393214:DVA393214 EEV393214:EEW393214 EOR393214:EOS393214 EYN393214:EYO393214 FIJ393214:FIK393214 FSF393214:FSG393214 GCB393214:GCC393214 GLX393214:GLY393214 GVT393214:GVU393214 HFP393214:HFQ393214 HPL393214:HPM393214 HZH393214:HZI393214 IJD393214:IJE393214 ISZ393214:ITA393214 JCV393214:JCW393214 JMR393214:JMS393214 JWN393214:JWO393214 KGJ393214:KGK393214 KQF393214:KQG393214 LAB393214:LAC393214 LJX393214:LJY393214 LTT393214:LTU393214 MDP393214:MDQ393214 MNL393214:MNM393214 MXH393214:MXI393214 NHD393214:NHE393214 NQZ393214:NRA393214 OAV393214:OAW393214 OKR393214:OKS393214 OUN393214:OUO393214 PEJ393214:PEK393214 POF393214:POG393214 PYB393214:PYC393214 QHX393214:QHY393214 QRT393214:QRU393214 RBP393214:RBQ393214 RLL393214:RLM393214 RVH393214:RVI393214 SFD393214:SFE393214 SOZ393214:SPA393214 SYV393214:SYW393214 TIR393214:TIS393214 TSN393214:TSO393214 UCJ393214:UCK393214 UMF393214:UMG393214 UWB393214:UWC393214 VFX393214:VFY393214 VPT393214:VPU393214 VZP393214:VZQ393214 WJL393214:WJM393214 WTH393214:WTI393214 GV458750:GW458750 QR458750:QS458750 AAN458750:AAO458750 AKJ458750:AKK458750 AUF458750:AUG458750 BEB458750:BEC458750 BNX458750:BNY458750 BXT458750:BXU458750 CHP458750:CHQ458750 CRL458750:CRM458750 DBH458750:DBI458750 DLD458750:DLE458750 DUZ458750:DVA458750 EEV458750:EEW458750 EOR458750:EOS458750 EYN458750:EYO458750 FIJ458750:FIK458750 FSF458750:FSG458750 GCB458750:GCC458750 GLX458750:GLY458750 GVT458750:GVU458750 HFP458750:HFQ458750 HPL458750:HPM458750 HZH458750:HZI458750 IJD458750:IJE458750 ISZ458750:ITA458750 JCV458750:JCW458750 JMR458750:JMS458750 JWN458750:JWO458750 KGJ458750:KGK458750 KQF458750:KQG458750 LAB458750:LAC458750 LJX458750:LJY458750 LTT458750:LTU458750 MDP458750:MDQ458750 MNL458750:MNM458750 MXH458750:MXI458750 NHD458750:NHE458750 NQZ458750:NRA458750 OAV458750:OAW458750 OKR458750:OKS458750 OUN458750:OUO458750 PEJ458750:PEK458750 POF458750:POG458750 PYB458750:PYC458750 QHX458750:QHY458750 QRT458750:QRU458750 RBP458750:RBQ458750 RLL458750:RLM458750 RVH458750:RVI458750 SFD458750:SFE458750 SOZ458750:SPA458750 SYV458750:SYW458750 TIR458750:TIS458750 TSN458750:TSO458750 UCJ458750:UCK458750 UMF458750:UMG458750 UWB458750:UWC458750 VFX458750:VFY458750 VPT458750:VPU458750 VZP458750:VZQ458750 WJL458750:WJM458750 WTH458750:WTI458750 GV524286:GW524286 QR524286:QS524286 AAN524286:AAO524286 AKJ524286:AKK524286 AUF524286:AUG524286 BEB524286:BEC524286 BNX524286:BNY524286 BXT524286:BXU524286 CHP524286:CHQ524286 CRL524286:CRM524286 DBH524286:DBI524286 DLD524286:DLE524286 DUZ524286:DVA524286 EEV524286:EEW524286 EOR524286:EOS524286 EYN524286:EYO524286 FIJ524286:FIK524286 FSF524286:FSG524286 GCB524286:GCC524286 GLX524286:GLY524286 GVT524286:GVU524286 HFP524286:HFQ524286 HPL524286:HPM524286 HZH524286:HZI524286 IJD524286:IJE524286 ISZ524286:ITA524286 JCV524286:JCW524286 JMR524286:JMS524286 JWN524286:JWO524286 KGJ524286:KGK524286 KQF524286:KQG524286 LAB524286:LAC524286 LJX524286:LJY524286 LTT524286:LTU524286 MDP524286:MDQ524286 MNL524286:MNM524286 MXH524286:MXI524286 NHD524286:NHE524286 NQZ524286:NRA524286 OAV524286:OAW524286 OKR524286:OKS524286 OUN524286:OUO524286 PEJ524286:PEK524286 POF524286:POG524286 PYB524286:PYC524286 QHX524286:QHY524286 QRT524286:QRU524286 RBP524286:RBQ524286 RLL524286:RLM524286 RVH524286:RVI524286 SFD524286:SFE524286 SOZ524286:SPA524286 SYV524286:SYW524286 TIR524286:TIS524286 TSN524286:TSO524286 UCJ524286:UCK524286 UMF524286:UMG524286 UWB524286:UWC524286 VFX524286:VFY524286 VPT524286:VPU524286 VZP524286:VZQ524286 WJL524286:WJM524286 WTH524286:WTI524286 GV589822:GW589822 QR589822:QS589822 AAN589822:AAO589822 AKJ589822:AKK589822 AUF589822:AUG589822 BEB589822:BEC589822 BNX589822:BNY589822 BXT589822:BXU589822 CHP589822:CHQ589822 CRL589822:CRM589822 DBH589822:DBI589822 DLD589822:DLE589822 DUZ589822:DVA589822 EEV589822:EEW589822 EOR589822:EOS589822 EYN589822:EYO589822 FIJ589822:FIK589822 FSF589822:FSG589822 GCB589822:GCC589822 GLX589822:GLY589822 GVT589822:GVU589822 HFP589822:HFQ589822 HPL589822:HPM589822 HZH589822:HZI589822 IJD589822:IJE589822 ISZ589822:ITA589822 JCV589822:JCW589822 JMR589822:JMS589822 JWN589822:JWO589822 KGJ589822:KGK589822 KQF589822:KQG589822 LAB589822:LAC589822 LJX589822:LJY589822 LTT589822:LTU589822 MDP589822:MDQ589822 MNL589822:MNM589822 MXH589822:MXI589822 NHD589822:NHE589822 NQZ589822:NRA589822 OAV589822:OAW589822 OKR589822:OKS589822 OUN589822:OUO589822 PEJ589822:PEK589822 POF589822:POG589822 PYB589822:PYC589822 QHX589822:QHY589822 QRT589822:QRU589822 RBP589822:RBQ589822 RLL589822:RLM589822 RVH589822:RVI589822 SFD589822:SFE589822 SOZ589822:SPA589822 SYV589822:SYW589822 TIR589822:TIS589822 TSN589822:TSO589822 UCJ589822:UCK589822 UMF589822:UMG589822 UWB589822:UWC589822 VFX589822:VFY589822 VPT589822:VPU589822 VZP589822:VZQ589822 WJL589822:WJM589822 WTH589822:WTI589822 GV655358:GW655358 QR655358:QS655358 AAN655358:AAO655358 AKJ655358:AKK655358 AUF655358:AUG655358 BEB655358:BEC655358 BNX655358:BNY655358 BXT655358:BXU655358 CHP655358:CHQ655358 CRL655358:CRM655358 DBH655358:DBI655358 DLD655358:DLE655358 DUZ655358:DVA655358 EEV655358:EEW655358 EOR655358:EOS655358 EYN655358:EYO655358 FIJ655358:FIK655358 FSF655358:FSG655358 GCB655358:GCC655358 GLX655358:GLY655358 GVT655358:GVU655358 HFP655358:HFQ655358 HPL655358:HPM655358 HZH655358:HZI655358 IJD655358:IJE655358 ISZ655358:ITA655358 JCV655358:JCW655358 JMR655358:JMS655358 JWN655358:JWO655358 KGJ655358:KGK655358 KQF655358:KQG655358 LAB655358:LAC655358 LJX655358:LJY655358 LTT655358:LTU655358 MDP655358:MDQ655358 MNL655358:MNM655358 MXH655358:MXI655358 NHD655358:NHE655358 NQZ655358:NRA655358 OAV655358:OAW655358 OKR655358:OKS655358 OUN655358:OUO655358 PEJ655358:PEK655358 POF655358:POG655358 PYB655358:PYC655358 QHX655358:QHY655358 QRT655358:QRU655358 RBP655358:RBQ655358 RLL655358:RLM655358 RVH655358:RVI655358 SFD655358:SFE655358 SOZ655358:SPA655358 SYV655358:SYW655358 TIR655358:TIS655358 TSN655358:TSO655358 UCJ655358:UCK655358 UMF655358:UMG655358 UWB655358:UWC655358 VFX655358:VFY655358 VPT655358:VPU655358 VZP655358:VZQ655358 WJL655358:WJM655358 WTH655358:WTI655358 GV720894:GW720894 QR720894:QS720894 AAN720894:AAO720894 AKJ720894:AKK720894 AUF720894:AUG720894 BEB720894:BEC720894 BNX720894:BNY720894 BXT720894:BXU720894 CHP720894:CHQ720894 CRL720894:CRM720894 DBH720894:DBI720894 DLD720894:DLE720894 DUZ720894:DVA720894 EEV720894:EEW720894 EOR720894:EOS720894 EYN720894:EYO720894 FIJ720894:FIK720894 FSF720894:FSG720894 GCB720894:GCC720894 GLX720894:GLY720894 GVT720894:GVU720894 HFP720894:HFQ720894 HPL720894:HPM720894 HZH720894:HZI720894 IJD720894:IJE720894 ISZ720894:ITA720894 JCV720894:JCW720894 JMR720894:JMS720894 JWN720894:JWO720894 KGJ720894:KGK720894 KQF720894:KQG720894 LAB720894:LAC720894 LJX720894:LJY720894 LTT720894:LTU720894 MDP720894:MDQ720894 MNL720894:MNM720894 MXH720894:MXI720894 NHD720894:NHE720894 NQZ720894:NRA720894 OAV720894:OAW720894 OKR720894:OKS720894 OUN720894:OUO720894 PEJ720894:PEK720894 POF720894:POG720894 PYB720894:PYC720894 QHX720894:QHY720894 QRT720894:QRU720894 RBP720894:RBQ720894 RLL720894:RLM720894 RVH720894:RVI720894 SFD720894:SFE720894 SOZ720894:SPA720894 SYV720894:SYW720894 TIR720894:TIS720894 TSN720894:TSO720894 UCJ720894:UCK720894 UMF720894:UMG720894 UWB720894:UWC720894 VFX720894:VFY720894 VPT720894:VPU720894 VZP720894:VZQ720894 WJL720894:WJM720894 WTH720894:WTI720894 GV786430:GW786430 QR786430:QS786430 AAN786430:AAO786430 AKJ786430:AKK786430 AUF786430:AUG786430 BEB786430:BEC786430 BNX786430:BNY786430 BXT786430:BXU786430 CHP786430:CHQ786430 CRL786430:CRM786430 DBH786430:DBI786430 DLD786430:DLE786430 DUZ786430:DVA786430 EEV786430:EEW786430 EOR786430:EOS786430 EYN786430:EYO786430 FIJ786430:FIK786430 FSF786430:FSG786430 GCB786430:GCC786430 GLX786430:GLY786430 GVT786430:GVU786430 HFP786430:HFQ786430 HPL786430:HPM786430 HZH786430:HZI786430 IJD786430:IJE786430 ISZ786430:ITA786430 JCV786430:JCW786430 JMR786430:JMS786430 JWN786430:JWO786430 KGJ786430:KGK786430 KQF786430:KQG786430 LAB786430:LAC786430 LJX786430:LJY786430 LTT786430:LTU786430 MDP786430:MDQ786430 MNL786430:MNM786430 MXH786430:MXI786430 NHD786430:NHE786430 NQZ786430:NRA786430 OAV786430:OAW786430 OKR786430:OKS786430 OUN786430:OUO786430 PEJ786430:PEK786430 POF786430:POG786430 PYB786430:PYC786430 QHX786430:QHY786430 QRT786430:QRU786430 RBP786430:RBQ786430 RLL786430:RLM786430 RVH786430:RVI786430 SFD786430:SFE786430 SOZ786430:SPA786430 SYV786430:SYW786430 TIR786430:TIS786430 TSN786430:TSO786430 UCJ786430:UCK786430 UMF786430:UMG786430 UWB786430:UWC786430 VFX786430:VFY786430 VPT786430:VPU786430 VZP786430:VZQ786430 WJL786430:WJM786430 WTH786430:WTI786430 GV851966:GW851966 QR851966:QS851966 AAN851966:AAO851966 AKJ851966:AKK851966 AUF851966:AUG851966 BEB851966:BEC851966 BNX851966:BNY851966 BXT851966:BXU851966 CHP851966:CHQ851966 CRL851966:CRM851966 DBH851966:DBI851966 DLD851966:DLE851966 DUZ851966:DVA851966 EEV851966:EEW851966 EOR851966:EOS851966 EYN851966:EYO851966 FIJ851966:FIK851966 FSF851966:FSG851966 GCB851966:GCC851966 GLX851966:GLY851966 GVT851966:GVU851966 HFP851966:HFQ851966 HPL851966:HPM851966 HZH851966:HZI851966 IJD851966:IJE851966 ISZ851966:ITA851966 JCV851966:JCW851966 JMR851966:JMS851966 JWN851966:JWO851966 KGJ851966:KGK851966 KQF851966:KQG851966 LAB851966:LAC851966 LJX851966:LJY851966 LTT851966:LTU851966 MDP851966:MDQ851966 MNL851966:MNM851966 MXH851966:MXI851966 NHD851966:NHE851966 NQZ851966:NRA851966 OAV851966:OAW851966 OKR851966:OKS851966 OUN851966:OUO851966 PEJ851966:PEK851966 POF851966:POG851966 PYB851966:PYC851966 QHX851966:QHY851966 QRT851966:QRU851966 RBP851966:RBQ851966 RLL851966:RLM851966 RVH851966:RVI851966 SFD851966:SFE851966 SOZ851966:SPA851966 SYV851966:SYW851966 TIR851966:TIS851966 TSN851966:TSO851966 UCJ851966:UCK851966 UMF851966:UMG851966 UWB851966:UWC851966 VFX851966:VFY851966 VPT851966:VPU851966 VZP851966:VZQ851966 WJL851966:WJM851966 WTH851966:WTI851966 GV917502:GW917502 QR917502:QS917502 AAN917502:AAO917502 AKJ917502:AKK917502 AUF917502:AUG917502 BEB917502:BEC917502 BNX917502:BNY917502 BXT917502:BXU917502 CHP917502:CHQ917502 CRL917502:CRM917502 DBH917502:DBI917502 DLD917502:DLE917502 DUZ917502:DVA917502 EEV917502:EEW917502 EOR917502:EOS917502 EYN917502:EYO917502 FIJ917502:FIK917502 FSF917502:FSG917502 GCB917502:GCC917502 GLX917502:GLY917502 GVT917502:GVU917502 HFP917502:HFQ917502 HPL917502:HPM917502 HZH917502:HZI917502 IJD917502:IJE917502 ISZ917502:ITA917502 JCV917502:JCW917502 JMR917502:JMS917502 JWN917502:JWO917502 KGJ917502:KGK917502 KQF917502:KQG917502 LAB917502:LAC917502 LJX917502:LJY917502 LTT917502:LTU917502 MDP917502:MDQ917502 MNL917502:MNM917502 MXH917502:MXI917502 NHD917502:NHE917502 NQZ917502:NRA917502 OAV917502:OAW917502 OKR917502:OKS917502 OUN917502:OUO917502 PEJ917502:PEK917502 POF917502:POG917502 PYB917502:PYC917502 QHX917502:QHY917502 QRT917502:QRU917502 RBP917502:RBQ917502 RLL917502:RLM917502 RVH917502:RVI917502 SFD917502:SFE917502 SOZ917502:SPA917502 SYV917502:SYW917502 TIR917502:TIS917502 TSN917502:TSO917502 UCJ917502:UCK917502 UMF917502:UMG917502 UWB917502:UWC917502 VFX917502:VFY917502 VPT917502:VPU917502 VZP917502:VZQ917502 WJL917502:WJM917502 WTH917502:WTI917502 GV983038:GW983038 QR983038:QS983038 AAN983038:AAO983038 AKJ983038:AKK983038 AUF983038:AUG983038 BEB983038:BEC983038 BNX983038:BNY983038 BXT983038:BXU983038 CHP983038:CHQ983038 CRL983038:CRM983038 DBH983038:DBI983038 DLD983038:DLE983038 DUZ983038:DVA983038 EEV983038:EEW983038 EOR983038:EOS983038 EYN983038:EYO983038 FIJ983038:FIK983038 FSF983038:FSG983038 GCB983038:GCC983038 GLX983038:GLY983038 GVT983038:GVU983038 HFP983038:HFQ983038 HPL983038:HPM983038 HZH983038:HZI983038 IJD983038:IJE983038 ISZ983038:ITA983038 JCV983038:JCW983038 JMR983038:JMS983038 JWN983038:JWO983038 KGJ983038:KGK983038 KQF983038:KQG983038 LAB983038:LAC983038 LJX983038:LJY983038 LTT983038:LTU983038 MDP983038:MDQ983038 MNL983038:MNM983038 MXH983038:MXI983038 NHD983038:NHE983038 NQZ983038:NRA983038 OAV983038:OAW983038 OKR983038:OKS983038 OUN983038:OUO983038 PEJ983038:PEK983038 POF983038:POG983038 PYB983038:PYC983038 QHX983038:QHY983038 QRT983038:QRU983038 RBP983038:RBQ983038 RLL983038:RLM983038 RVH983038:RVI983038 SFD983038:SFE983038 SOZ983038:SPA983038 SYV983038:SYW983038 TIR983038:TIS983038 TSN983038:TSO983038 UCJ983038:UCK983038 UMF983038:UMG983038 UWB983038:UWC983038 VFX983038:VFY983038 VPT983038:VPU983038 VZP983038:VZQ983038 WJL983038:WJM983038 WTH983038:WTI983038 GZ8:HB8 QV8:QX8 AAR8:AAT8 AKN8:AKP8 AUJ8:AUL8 BEF8:BEH8 BOB8:BOD8 BXX8:BXZ8 CHT8:CHV8 CRP8:CRR8 DBL8:DBN8 DLH8:DLJ8 DVD8:DVF8 EEZ8:EFB8 EOV8:EOX8 EYR8:EYT8 FIN8:FIP8 FSJ8:FSL8 GCF8:GCH8 GMB8:GMD8 GVX8:GVZ8 HFT8:HFV8 HPP8:HPR8 HZL8:HZN8 IJH8:IJJ8 ITD8:ITF8 JCZ8:JDB8 JMV8:JMX8 JWR8:JWT8 KGN8:KGP8 KQJ8:KQL8 LAF8:LAH8 LKB8:LKD8 LTX8:LTZ8 MDT8:MDV8 MNP8:MNR8 MXL8:MXN8 NHH8:NHJ8 NRD8:NRF8 OAZ8:OBB8 OKV8:OKX8 OUR8:OUT8 PEN8:PEP8 POJ8:POL8 PYF8:PYH8 QIB8:QID8 QRX8:QRZ8 RBT8:RBV8 RLP8:RLR8 RVL8:RVN8 SFH8:SFJ8 SPD8:SPF8 SYZ8:SZB8 TIV8:TIX8 TSR8:TST8 UCN8:UCP8 UMJ8:UML8 UWF8:UWH8 VGB8:VGD8 VPX8:VPZ8 VZT8:VZV8 WJP8:WJR8 WTL8:WTN8 GZ65534:HB65534 QV65534:QX65534 AAR65534:AAT65534 AKN65534:AKP65534 AUJ65534:AUL65534 BEF65534:BEH65534 BOB65534:BOD65534 BXX65534:BXZ65534 CHT65534:CHV65534 CRP65534:CRR65534 DBL65534:DBN65534 DLH65534:DLJ65534 DVD65534:DVF65534 EEZ65534:EFB65534 EOV65534:EOX65534 EYR65534:EYT65534 FIN65534:FIP65534 FSJ65534:FSL65534 GCF65534:GCH65534 GMB65534:GMD65534 GVX65534:GVZ65534 HFT65534:HFV65534 HPP65534:HPR65534 HZL65534:HZN65534 IJH65534:IJJ65534 ITD65534:ITF65534 JCZ65534:JDB65534 JMV65534:JMX65534 JWR65534:JWT65534 KGN65534:KGP65534 KQJ65534:KQL65534 LAF65534:LAH65534 LKB65534:LKD65534 LTX65534:LTZ65534 MDT65534:MDV65534 MNP65534:MNR65534 MXL65534:MXN65534 NHH65534:NHJ65534 NRD65534:NRF65534 OAZ65534:OBB65534 OKV65534:OKX65534 OUR65534:OUT65534 PEN65534:PEP65534 POJ65534:POL65534 PYF65534:PYH65534 QIB65534:QID65534 QRX65534:QRZ65534 RBT65534:RBV65534 RLP65534:RLR65534 RVL65534:RVN65534 SFH65534:SFJ65534 SPD65534:SPF65534 SYZ65534:SZB65534 TIV65534:TIX65534 TSR65534:TST65534 UCN65534:UCP65534 UMJ65534:UML65534 UWF65534:UWH65534 VGB65534:VGD65534 VPX65534:VPZ65534 VZT65534:VZV65534 WJP65534:WJR65534 WTL65534:WTN65534 GZ131070:HB131070 QV131070:QX131070 AAR131070:AAT131070 AKN131070:AKP131070 AUJ131070:AUL131070 BEF131070:BEH131070 BOB131070:BOD131070 BXX131070:BXZ131070 CHT131070:CHV131070 CRP131070:CRR131070 DBL131070:DBN131070 DLH131070:DLJ131070 DVD131070:DVF131070 EEZ131070:EFB131070 EOV131070:EOX131070 EYR131070:EYT131070 FIN131070:FIP131070 FSJ131070:FSL131070 GCF131070:GCH131070 GMB131070:GMD131070 GVX131070:GVZ131070 HFT131070:HFV131070 HPP131070:HPR131070 HZL131070:HZN131070 IJH131070:IJJ131070 ITD131070:ITF131070 JCZ131070:JDB131070 JMV131070:JMX131070 JWR131070:JWT131070 KGN131070:KGP131070 KQJ131070:KQL131070 LAF131070:LAH131070 LKB131070:LKD131070 LTX131070:LTZ131070 MDT131070:MDV131070 MNP131070:MNR131070 MXL131070:MXN131070 NHH131070:NHJ131070 NRD131070:NRF131070 OAZ131070:OBB131070 OKV131070:OKX131070 OUR131070:OUT131070 PEN131070:PEP131070 POJ131070:POL131070 PYF131070:PYH131070 QIB131070:QID131070 QRX131070:QRZ131070 RBT131070:RBV131070 RLP131070:RLR131070 RVL131070:RVN131070 SFH131070:SFJ131070 SPD131070:SPF131070 SYZ131070:SZB131070 TIV131070:TIX131070 TSR131070:TST131070 UCN131070:UCP131070 UMJ131070:UML131070 UWF131070:UWH131070 VGB131070:VGD131070 VPX131070:VPZ131070 VZT131070:VZV131070 WJP131070:WJR131070 WTL131070:WTN131070 GZ196606:HB196606 QV196606:QX196606 AAR196606:AAT196606 AKN196606:AKP196606 AUJ196606:AUL196606 BEF196606:BEH196606 BOB196606:BOD196606 BXX196606:BXZ196606 CHT196606:CHV196606 CRP196606:CRR196606 DBL196606:DBN196606 DLH196606:DLJ196606 DVD196606:DVF196606 EEZ196606:EFB196606 EOV196606:EOX196606 EYR196606:EYT196606 FIN196606:FIP196606 FSJ196606:FSL196606 GCF196606:GCH196606 GMB196606:GMD196606 GVX196606:GVZ196606 HFT196606:HFV196606 HPP196606:HPR196606 HZL196606:HZN196606 IJH196606:IJJ196606 ITD196606:ITF196606 JCZ196606:JDB196606 JMV196606:JMX196606 JWR196606:JWT196606 KGN196606:KGP196606 KQJ196606:KQL196606 LAF196606:LAH196606 LKB196606:LKD196606 LTX196606:LTZ196606 MDT196606:MDV196606 MNP196606:MNR196606 MXL196606:MXN196606 NHH196606:NHJ196606 NRD196606:NRF196606 OAZ196606:OBB196606 OKV196606:OKX196606 OUR196606:OUT196606 PEN196606:PEP196606 POJ196606:POL196606 PYF196606:PYH196606 QIB196606:QID196606 QRX196606:QRZ196606 RBT196606:RBV196606 RLP196606:RLR196606 RVL196606:RVN196606 SFH196606:SFJ196606 SPD196606:SPF196606 SYZ196606:SZB196606 TIV196606:TIX196606 TSR196606:TST196606 UCN196606:UCP196606 UMJ196606:UML196606 UWF196606:UWH196606 VGB196606:VGD196606 VPX196606:VPZ196606 VZT196606:VZV196606 WJP196606:WJR196606 WTL196606:WTN196606 GZ262142:HB262142 QV262142:QX262142 AAR262142:AAT262142 AKN262142:AKP262142 AUJ262142:AUL262142 BEF262142:BEH262142 BOB262142:BOD262142 BXX262142:BXZ262142 CHT262142:CHV262142 CRP262142:CRR262142 DBL262142:DBN262142 DLH262142:DLJ262142 DVD262142:DVF262142 EEZ262142:EFB262142 EOV262142:EOX262142 EYR262142:EYT262142 FIN262142:FIP262142 FSJ262142:FSL262142 GCF262142:GCH262142 GMB262142:GMD262142 GVX262142:GVZ262142 HFT262142:HFV262142 HPP262142:HPR262142 HZL262142:HZN262142 IJH262142:IJJ262142 ITD262142:ITF262142 JCZ262142:JDB262142 JMV262142:JMX262142 JWR262142:JWT262142 KGN262142:KGP262142 KQJ262142:KQL262142 LAF262142:LAH262142 LKB262142:LKD262142 LTX262142:LTZ262142 MDT262142:MDV262142 MNP262142:MNR262142 MXL262142:MXN262142 NHH262142:NHJ262142 NRD262142:NRF262142 OAZ262142:OBB262142 OKV262142:OKX262142 OUR262142:OUT262142 PEN262142:PEP262142 POJ262142:POL262142 PYF262142:PYH262142 QIB262142:QID262142 QRX262142:QRZ262142 RBT262142:RBV262142 RLP262142:RLR262142 RVL262142:RVN262142 SFH262142:SFJ262142 SPD262142:SPF262142 SYZ262142:SZB262142 TIV262142:TIX262142 TSR262142:TST262142 UCN262142:UCP262142 UMJ262142:UML262142 UWF262142:UWH262142 VGB262142:VGD262142 VPX262142:VPZ262142 VZT262142:VZV262142 WJP262142:WJR262142 WTL262142:WTN262142 GZ327678:HB327678 QV327678:QX327678 AAR327678:AAT327678 AKN327678:AKP327678 AUJ327678:AUL327678 BEF327678:BEH327678 BOB327678:BOD327678 BXX327678:BXZ327678 CHT327678:CHV327678 CRP327678:CRR327678 DBL327678:DBN327678 DLH327678:DLJ327678 DVD327678:DVF327678 EEZ327678:EFB327678 EOV327678:EOX327678 EYR327678:EYT327678 FIN327678:FIP327678 FSJ327678:FSL327678 GCF327678:GCH327678 GMB327678:GMD327678 GVX327678:GVZ327678 HFT327678:HFV327678 HPP327678:HPR327678 HZL327678:HZN327678 IJH327678:IJJ327678 ITD327678:ITF327678 JCZ327678:JDB327678 JMV327678:JMX327678 JWR327678:JWT327678 KGN327678:KGP327678 KQJ327678:KQL327678 LAF327678:LAH327678 LKB327678:LKD327678 LTX327678:LTZ327678 MDT327678:MDV327678 MNP327678:MNR327678 MXL327678:MXN327678 NHH327678:NHJ327678 NRD327678:NRF327678 OAZ327678:OBB327678 OKV327678:OKX327678 OUR327678:OUT327678 PEN327678:PEP327678 POJ327678:POL327678 PYF327678:PYH327678 QIB327678:QID327678 QRX327678:QRZ327678 RBT327678:RBV327678 RLP327678:RLR327678 RVL327678:RVN327678 SFH327678:SFJ327678 SPD327678:SPF327678 SYZ327678:SZB327678 TIV327678:TIX327678 TSR327678:TST327678 UCN327678:UCP327678 UMJ327678:UML327678 UWF327678:UWH327678 VGB327678:VGD327678 VPX327678:VPZ327678 VZT327678:VZV327678 WJP327678:WJR327678 WTL327678:WTN327678 GZ393214:HB393214 QV393214:QX393214 AAR393214:AAT393214 AKN393214:AKP393214 AUJ393214:AUL393214 BEF393214:BEH393214 BOB393214:BOD393214 BXX393214:BXZ393214 CHT393214:CHV393214 CRP393214:CRR393214 DBL393214:DBN393214 DLH393214:DLJ393214 DVD393214:DVF393214 EEZ393214:EFB393214 EOV393214:EOX393214 EYR393214:EYT393214 FIN393214:FIP393214 FSJ393214:FSL393214 GCF393214:GCH393214 GMB393214:GMD393214 GVX393214:GVZ393214 HFT393214:HFV393214 HPP393214:HPR393214 HZL393214:HZN393214 IJH393214:IJJ393214 ITD393214:ITF393214 JCZ393214:JDB393214 JMV393214:JMX393214 JWR393214:JWT393214 KGN393214:KGP393214 KQJ393214:KQL393214 LAF393214:LAH393214 LKB393214:LKD393214 LTX393214:LTZ393214 MDT393214:MDV393214 MNP393214:MNR393214 MXL393214:MXN393214 NHH393214:NHJ393214 NRD393214:NRF393214 OAZ393214:OBB393214 OKV393214:OKX393214 OUR393214:OUT393214 PEN393214:PEP393214 POJ393214:POL393214 PYF393214:PYH393214 QIB393214:QID393214 QRX393214:QRZ393214 RBT393214:RBV393214 RLP393214:RLR393214 RVL393214:RVN393214 SFH393214:SFJ393214 SPD393214:SPF393214 SYZ393214:SZB393214 TIV393214:TIX393214 TSR393214:TST393214 UCN393214:UCP393214 UMJ393214:UML393214 UWF393214:UWH393214 VGB393214:VGD393214 VPX393214:VPZ393214 VZT393214:VZV393214 WJP393214:WJR393214 WTL393214:WTN393214 GZ458750:HB458750 QV458750:QX458750 AAR458750:AAT458750 AKN458750:AKP458750 AUJ458750:AUL458750 BEF458750:BEH458750 BOB458750:BOD458750 BXX458750:BXZ458750 CHT458750:CHV458750 CRP458750:CRR458750 DBL458750:DBN458750 DLH458750:DLJ458750 DVD458750:DVF458750 EEZ458750:EFB458750 EOV458750:EOX458750 EYR458750:EYT458750 FIN458750:FIP458750 FSJ458750:FSL458750 GCF458750:GCH458750 GMB458750:GMD458750 GVX458750:GVZ458750 HFT458750:HFV458750 HPP458750:HPR458750 HZL458750:HZN458750 IJH458750:IJJ458750 ITD458750:ITF458750 JCZ458750:JDB458750 JMV458750:JMX458750 JWR458750:JWT458750 KGN458750:KGP458750 KQJ458750:KQL458750 LAF458750:LAH458750 LKB458750:LKD458750 LTX458750:LTZ458750 MDT458750:MDV458750 MNP458750:MNR458750 MXL458750:MXN458750 NHH458750:NHJ458750 NRD458750:NRF458750 OAZ458750:OBB458750 OKV458750:OKX458750 OUR458750:OUT458750 PEN458750:PEP458750 POJ458750:POL458750 PYF458750:PYH458750 QIB458750:QID458750 QRX458750:QRZ458750 RBT458750:RBV458750 RLP458750:RLR458750 RVL458750:RVN458750 SFH458750:SFJ458750 SPD458750:SPF458750 SYZ458750:SZB458750 TIV458750:TIX458750 TSR458750:TST458750 UCN458750:UCP458750 UMJ458750:UML458750 UWF458750:UWH458750 VGB458750:VGD458750 VPX458750:VPZ458750 VZT458750:VZV458750 WJP458750:WJR458750 WTL458750:WTN458750 GZ524286:HB524286 QV524286:QX524286 AAR524286:AAT524286 AKN524286:AKP524286 AUJ524286:AUL524286 BEF524286:BEH524286 BOB524286:BOD524286 BXX524286:BXZ524286 CHT524286:CHV524286 CRP524286:CRR524286 DBL524286:DBN524286 DLH524286:DLJ524286 DVD524286:DVF524286 EEZ524286:EFB524286 EOV524286:EOX524286 EYR524286:EYT524286 FIN524286:FIP524286 FSJ524286:FSL524286 GCF524286:GCH524286 GMB524286:GMD524286 GVX524286:GVZ524286 HFT524286:HFV524286 HPP524286:HPR524286 HZL524286:HZN524286 IJH524286:IJJ524286 ITD524286:ITF524286 JCZ524286:JDB524286 JMV524286:JMX524286 JWR524286:JWT524286 KGN524286:KGP524286 KQJ524286:KQL524286 LAF524286:LAH524286 LKB524286:LKD524286 LTX524286:LTZ524286 MDT524286:MDV524286 MNP524286:MNR524286 MXL524286:MXN524286 NHH524286:NHJ524286 NRD524286:NRF524286 OAZ524286:OBB524286 OKV524286:OKX524286 OUR524286:OUT524286 PEN524286:PEP524286 POJ524286:POL524286 PYF524286:PYH524286 QIB524286:QID524286 QRX524286:QRZ524286 RBT524286:RBV524286 RLP524286:RLR524286 RVL524286:RVN524286 SFH524286:SFJ524286 SPD524286:SPF524286 SYZ524286:SZB524286 TIV524286:TIX524286 TSR524286:TST524286 UCN524286:UCP524286 UMJ524286:UML524286 UWF524286:UWH524286 VGB524286:VGD524286 VPX524286:VPZ524286 VZT524286:VZV524286 WJP524286:WJR524286 WTL524286:WTN524286 GZ589822:HB589822 QV589822:QX589822 AAR589822:AAT589822 AKN589822:AKP589822 AUJ589822:AUL589822 BEF589822:BEH589822 BOB589822:BOD589822 BXX589822:BXZ589822 CHT589822:CHV589822 CRP589822:CRR589822 DBL589822:DBN589822 DLH589822:DLJ589822 DVD589822:DVF589822 EEZ589822:EFB589822 EOV589822:EOX589822 EYR589822:EYT589822 FIN589822:FIP589822 FSJ589822:FSL589822 GCF589822:GCH589822 GMB589822:GMD589822 GVX589822:GVZ589822 HFT589822:HFV589822 HPP589822:HPR589822 HZL589822:HZN589822 IJH589822:IJJ589822 ITD589822:ITF589822 JCZ589822:JDB589822 JMV589822:JMX589822 JWR589822:JWT589822 KGN589822:KGP589822 KQJ589822:KQL589822 LAF589822:LAH589822 LKB589822:LKD589822 LTX589822:LTZ589822 MDT589822:MDV589822 MNP589822:MNR589822 MXL589822:MXN589822 NHH589822:NHJ589822 NRD589822:NRF589822 OAZ589822:OBB589822 OKV589822:OKX589822 OUR589822:OUT589822 PEN589822:PEP589822 POJ589822:POL589822 PYF589822:PYH589822 QIB589822:QID589822 QRX589822:QRZ589822 RBT589822:RBV589822 RLP589822:RLR589822 RVL589822:RVN589822 SFH589822:SFJ589822 SPD589822:SPF589822 SYZ589822:SZB589822 TIV589822:TIX589822 TSR589822:TST589822 UCN589822:UCP589822 UMJ589822:UML589822 UWF589822:UWH589822 VGB589822:VGD589822 VPX589822:VPZ589822 VZT589822:VZV589822 WJP589822:WJR589822 WTL589822:WTN589822 GZ655358:HB655358 QV655358:QX655358 AAR655358:AAT655358 AKN655358:AKP655358 AUJ655358:AUL655358 BEF655358:BEH655358 BOB655358:BOD655358 BXX655358:BXZ655358 CHT655358:CHV655358 CRP655358:CRR655358 DBL655358:DBN655358 DLH655358:DLJ655358 DVD655358:DVF655358 EEZ655358:EFB655358 EOV655358:EOX655358 EYR655358:EYT655358 FIN655358:FIP655358 FSJ655358:FSL655358 GCF655358:GCH655358 GMB655358:GMD655358 GVX655358:GVZ655358 HFT655358:HFV655358 HPP655358:HPR655358 HZL655358:HZN655358 IJH655358:IJJ655358 ITD655358:ITF655358 JCZ655358:JDB655358 JMV655358:JMX655358 JWR655358:JWT655358 KGN655358:KGP655358 KQJ655358:KQL655358 LAF655358:LAH655358 LKB655358:LKD655358 LTX655358:LTZ655358 MDT655358:MDV655358 MNP655358:MNR655358 MXL655358:MXN655358 NHH655358:NHJ655358 NRD655358:NRF655358 OAZ655358:OBB655358 OKV655358:OKX655358 OUR655358:OUT655358 PEN655358:PEP655358 POJ655358:POL655358 PYF655358:PYH655358 QIB655358:QID655358 QRX655358:QRZ655358 RBT655358:RBV655358 RLP655358:RLR655358 RVL655358:RVN655358 SFH655358:SFJ655358 SPD655358:SPF655358 SYZ655358:SZB655358 TIV655358:TIX655358 TSR655358:TST655358 UCN655358:UCP655358 UMJ655358:UML655358 UWF655358:UWH655358 VGB655358:VGD655358 VPX655358:VPZ655358 VZT655358:VZV655358 WJP655358:WJR655358 WTL655358:WTN655358 GZ720894:HB720894 QV720894:QX720894 AAR720894:AAT720894 AKN720894:AKP720894 AUJ720894:AUL720894 BEF720894:BEH720894 BOB720894:BOD720894 BXX720894:BXZ720894 CHT720894:CHV720894 CRP720894:CRR720894 DBL720894:DBN720894 DLH720894:DLJ720894 DVD720894:DVF720894 EEZ720894:EFB720894 EOV720894:EOX720894 EYR720894:EYT720894 FIN720894:FIP720894 FSJ720894:FSL720894 GCF720894:GCH720894 GMB720894:GMD720894 GVX720894:GVZ720894 HFT720894:HFV720894 HPP720894:HPR720894 HZL720894:HZN720894 IJH720894:IJJ720894 ITD720894:ITF720894 JCZ720894:JDB720894 JMV720894:JMX720894 JWR720894:JWT720894 KGN720894:KGP720894 KQJ720894:KQL720894 LAF720894:LAH720894 LKB720894:LKD720894 LTX720894:LTZ720894 MDT720894:MDV720894 MNP720894:MNR720894 MXL720894:MXN720894 NHH720894:NHJ720894 NRD720894:NRF720894 OAZ720894:OBB720894 OKV720894:OKX720894 OUR720894:OUT720894 PEN720894:PEP720894 POJ720894:POL720894 PYF720894:PYH720894 QIB720894:QID720894 QRX720894:QRZ720894 RBT720894:RBV720894 RLP720894:RLR720894 RVL720894:RVN720894 SFH720894:SFJ720894 SPD720894:SPF720894 SYZ720894:SZB720894 TIV720894:TIX720894 TSR720894:TST720894 UCN720894:UCP720894 UMJ720894:UML720894 UWF720894:UWH720894 VGB720894:VGD720894 VPX720894:VPZ720894 VZT720894:VZV720894 WJP720894:WJR720894 WTL720894:WTN720894 GZ786430:HB786430 QV786430:QX786430 AAR786430:AAT786430 AKN786430:AKP786430 AUJ786430:AUL786430 BEF786430:BEH786430 BOB786430:BOD786430 BXX786430:BXZ786430 CHT786430:CHV786430 CRP786430:CRR786430 DBL786430:DBN786430 DLH786430:DLJ786430 DVD786430:DVF786430 EEZ786430:EFB786430 EOV786430:EOX786430 EYR786430:EYT786430 FIN786430:FIP786430 FSJ786430:FSL786430 GCF786430:GCH786430 GMB786430:GMD786430 GVX786430:GVZ786430 HFT786430:HFV786430 HPP786430:HPR786430 HZL786430:HZN786430 IJH786430:IJJ786430 ITD786430:ITF786430 JCZ786430:JDB786430 JMV786430:JMX786430 JWR786430:JWT786430 KGN786430:KGP786430 KQJ786430:KQL786430 LAF786430:LAH786430 LKB786430:LKD786430 LTX786430:LTZ786430 MDT786430:MDV786430 MNP786430:MNR786430 MXL786430:MXN786430 NHH786430:NHJ786430 NRD786430:NRF786430 OAZ786430:OBB786430 OKV786430:OKX786430 OUR786430:OUT786430 PEN786430:PEP786430 POJ786430:POL786430 PYF786430:PYH786430 QIB786430:QID786430 QRX786430:QRZ786430 RBT786430:RBV786430 RLP786430:RLR786430 RVL786430:RVN786430 SFH786430:SFJ786430 SPD786430:SPF786430 SYZ786430:SZB786430 TIV786430:TIX786430 TSR786430:TST786430 UCN786430:UCP786430 UMJ786430:UML786430 UWF786430:UWH786430 VGB786430:VGD786430 VPX786430:VPZ786430 VZT786430:VZV786430 WJP786430:WJR786430 WTL786430:WTN786430 GZ851966:HB851966 QV851966:QX851966 AAR851966:AAT851966 AKN851966:AKP851966 AUJ851966:AUL851966 BEF851966:BEH851966 BOB851966:BOD851966 BXX851966:BXZ851966 CHT851966:CHV851966 CRP851966:CRR851966 DBL851966:DBN851966 DLH851966:DLJ851966 DVD851966:DVF851966 EEZ851966:EFB851966 EOV851966:EOX851966 EYR851966:EYT851966 FIN851966:FIP851966 FSJ851966:FSL851966 GCF851966:GCH851966 GMB851966:GMD851966 GVX851966:GVZ851966 HFT851966:HFV851966 HPP851966:HPR851966 HZL851966:HZN851966 IJH851966:IJJ851966 ITD851966:ITF851966 JCZ851966:JDB851966 JMV851966:JMX851966 JWR851966:JWT851966 KGN851966:KGP851966 KQJ851966:KQL851966 LAF851966:LAH851966 LKB851966:LKD851966 LTX851966:LTZ851966 MDT851966:MDV851966 MNP851966:MNR851966 MXL851966:MXN851966 NHH851966:NHJ851966 NRD851966:NRF851966 OAZ851966:OBB851966 OKV851966:OKX851966 OUR851966:OUT851966 PEN851966:PEP851966 POJ851966:POL851966 PYF851966:PYH851966 QIB851966:QID851966 QRX851966:QRZ851966 RBT851966:RBV851966 RLP851966:RLR851966 RVL851966:RVN851966 SFH851966:SFJ851966 SPD851966:SPF851966 SYZ851966:SZB851966 TIV851966:TIX851966 TSR851966:TST851966 UCN851966:UCP851966 UMJ851966:UML851966 UWF851966:UWH851966 VGB851966:VGD851966 VPX851966:VPZ851966 VZT851966:VZV851966 WJP851966:WJR851966 WTL851966:WTN851966 GZ917502:HB917502 QV917502:QX917502 AAR917502:AAT917502 AKN917502:AKP917502 AUJ917502:AUL917502 BEF917502:BEH917502 BOB917502:BOD917502 BXX917502:BXZ917502 CHT917502:CHV917502 CRP917502:CRR917502 DBL917502:DBN917502 DLH917502:DLJ917502 DVD917502:DVF917502 EEZ917502:EFB917502 EOV917502:EOX917502 EYR917502:EYT917502 FIN917502:FIP917502 FSJ917502:FSL917502 GCF917502:GCH917502 GMB917502:GMD917502 GVX917502:GVZ917502 HFT917502:HFV917502 HPP917502:HPR917502 HZL917502:HZN917502 IJH917502:IJJ917502 ITD917502:ITF917502 JCZ917502:JDB917502 JMV917502:JMX917502 JWR917502:JWT917502 KGN917502:KGP917502 KQJ917502:KQL917502 LAF917502:LAH917502 LKB917502:LKD917502 LTX917502:LTZ917502 MDT917502:MDV917502 MNP917502:MNR917502 MXL917502:MXN917502 NHH917502:NHJ917502 NRD917502:NRF917502 OAZ917502:OBB917502 OKV917502:OKX917502 OUR917502:OUT917502 PEN917502:PEP917502 POJ917502:POL917502 PYF917502:PYH917502 QIB917502:QID917502 QRX917502:QRZ917502 RBT917502:RBV917502 RLP917502:RLR917502 RVL917502:RVN917502 SFH917502:SFJ917502 SPD917502:SPF917502 SYZ917502:SZB917502 TIV917502:TIX917502 TSR917502:TST917502 UCN917502:UCP917502 UMJ917502:UML917502 UWF917502:UWH917502 VGB917502:VGD917502 VPX917502:VPZ917502 VZT917502:VZV917502 WJP917502:WJR917502 WTL917502:WTN917502 GZ983038:HB983038 QV983038:QX983038 AAR983038:AAT983038 AKN983038:AKP983038 AUJ983038:AUL983038 BEF983038:BEH983038 BOB983038:BOD983038 BXX983038:BXZ983038 CHT983038:CHV983038 CRP983038:CRR983038 DBL983038:DBN983038 DLH983038:DLJ983038 DVD983038:DVF983038 EEZ983038:EFB983038 EOV983038:EOX983038 EYR983038:EYT983038 FIN983038:FIP983038 FSJ983038:FSL983038 GCF983038:GCH983038 GMB983038:GMD983038 GVX983038:GVZ983038 HFT983038:HFV983038 HPP983038:HPR983038 HZL983038:HZN983038 IJH983038:IJJ983038 ITD983038:ITF983038 JCZ983038:JDB983038 JMV983038:JMX983038 JWR983038:JWT983038 KGN983038:KGP983038 KQJ983038:KQL983038 LAF983038:LAH983038 LKB983038:LKD983038 LTX983038:LTZ983038 MDT983038:MDV983038 MNP983038:MNR983038 MXL983038:MXN983038 NHH983038:NHJ983038 NRD983038:NRF983038 OAZ983038:OBB983038 OKV983038:OKX983038 OUR983038:OUT983038 PEN983038:PEP983038 POJ983038:POL983038 PYF983038:PYH983038 QIB983038:QID983038 QRX983038:QRZ983038 RBT983038:RBV983038 RLP983038:RLR983038 RVL983038:RVN983038 SFH983038:SFJ983038 SPD983038:SPF983038 SYZ983038:SZB983038 TIV983038:TIX983038 TSR983038:TST983038 UCN983038:UCP983038 UMJ983038:UML983038 UWF983038:UWH983038 VGB983038:VGD983038 VPX983038:VPZ983038 VZT983038:VZV983038 WJP983038:WJR983038 WTL983038:WTN983038 HF8:HG8 RB8:RC8 AAX8:AAY8 AKT8:AKU8 AUP8:AUQ8 BEL8:BEM8 BOH8:BOI8 BYD8:BYE8 CHZ8:CIA8 CRV8:CRW8 DBR8:DBS8 DLN8:DLO8 DVJ8:DVK8 EFF8:EFG8 EPB8:EPC8 EYX8:EYY8 FIT8:FIU8 FSP8:FSQ8 GCL8:GCM8 GMH8:GMI8 GWD8:GWE8 HFZ8:HGA8 HPV8:HPW8 HZR8:HZS8 IJN8:IJO8 ITJ8:ITK8 JDF8:JDG8 JNB8:JNC8 JWX8:JWY8 KGT8:KGU8 KQP8:KQQ8 LAL8:LAM8 LKH8:LKI8 LUD8:LUE8 MDZ8:MEA8 MNV8:MNW8 MXR8:MXS8 NHN8:NHO8 NRJ8:NRK8 OBF8:OBG8 OLB8:OLC8 OUX8:OUY8 PET8:PEU8 POP8:POQ8 PYL8:PYM8 QIH8:QII8 QSD8:QSE8 RBZ8:RCA8 RLV8:RLW8 RVR8:RVS8 SFN8:SFO8 SPJ8:SPK8 SZF8:SZG8 TJB8:TJC8 TSX8:TSY8 UCT8:UCU8 UMP8:UMQ8 UWL8:UWM8 VGH8:VGI8 VQD8:VQE8 VZZ8:WAA8 WJV8:WJW8 WTR8:WTS8 HF65534:HG65534 RB65534:RC65534 AAX65534:AAY65534 AKT65534:AKU65534 AUP65534:AUQ65534 BEL65534:BEM65534 BOH65534:BOI65534 BYD65534:BYE65534 CHZ65534:CIA65534 CRV65534:CRW65534 DBR65534:DBS65534 DLN65534:DLO65534 DVJ65534:DVK65534 EFF65534:EFG65534 EPB65534:EPC65534 EYX65534:EYY65534 FIT65534:FIU65534 FSP65534:FSQ65534 GCL65534:GCM65534 GMH65534:GMI65534 GWD65534:GWE65534 HFZ65534:HGA65534 HPV65534:HPW65534 HZR65534:HZS65534 IJN65534:IJO65534 ITJ65534:ITK65534 JDF65534:JDG65534 JNB65534:JNC65534 JWX65534:JWY65534 KGT65534:KGU65534 KQP65534:KQQ65534 LAL65534:LAM65534 LKH65534:LKI65534 LUD65534:LUE65534 MDZ65534:MEA65534 MNV65534:MNW65534 MXR65534:MXS65534 NHN65534:NHO65534 NRJ65534:NRK65534 OBF65534:OBG65534 OLB65534:OLC65534 OUX65534:OUY65534 PET65534:PEU65534 POP65534:POQ65534 PYL65534:PYM65534 QIH65534:QII65534 QSD65534:QSE65534 RBZ65534:RCA65534 RLV65534:RLW65534 RVR65534:RVS65534 SFN65534:SFO65534 SPJ65534:SPK65534 SZF65534:SZG65534 TJB65534:TJC65534 TSX65534:TSY65534 UCT65534:UCU65534 UMP65534:UMQ65534 UWL65534:UWM65534 VGH65534:VGI65534 VQD65534:VQE65534 VZZ65534:WAA65534 WJV65534:WJW65534 WTR65534:WTS65534 HF131070:HG131070 RB131070:RC131070 AAX131070:AAY131070 AKT131070:AKU131070 AUP131070:AUQ131070 BEL131070:BEM131070 BOH131070:BOI131070 BYD131070:BYE131070 CHZ131070:CIA131070 CRV131070:CRW131070 DBR131070:DBS131070 DLN131070:DLO131070 DVJ131070:DVK131070 EFF131070:EFG131070 EPB131070:EPC131070 EYX131070:EYY131070 FIT131070:FIU131070 FSP131070:FSQ131070 GCL131070:GCM131070 GMH131070:GMI131070 GWD131070:GWE131070 HFZ131070:HGA131070 HPV131070:HPW131070 HZR131070:HZS131070 IJN131070:IJO131070 ITJ131070:ITK131070 JDF131070:JDG131070 JNB131070:JNC131070 JWX131070:JWY131070 KGT131070:KGU131070 KQP131070:KQQ131070 LAL131070:LAM131070 LKH131070:LKI131070 LUD131070:LUE131070 MDZ131070:MEA131070 MNV131070:MNW131070 MXR131070:MXS131070 NHN131070:NHO131070 NRJ131070:NRK131070 OBF131070:OBG131070 OLB131070:OLC131070 OUX131070:OUY131070 PET131070:PEU131070 POP131070:POQ131070 PYL131070:PYM131070 QIH131070:QII131070 QSD131070:QSE131070 RBZ131070:RCA131070 RLV131070:RLW131070 RVR131070:RVS131070 SFN131070:SFO131070 SPJ131070:SPK131070 SZF131070:SZG131070 TJB131070:TJC131070 TSX131070:TSY131070 UCT131070:UCU131070 UMP131070:UMQ131070 UWL131070:UWM131070 VGH131070:VGI131070 VQD131070:VQE131070 VZZ131070:WAA131070 WJV131070:WJW131070 WTR131070:WTS131070 HF196606:HG196606 RB196606:RC196606 AAX196606:AAY196606 AKT196606:AKU196606 AUP196606:AUQ196606 BEL196606:BEM196606 BOH196606:BOI196606 BYD196606:BYE196606 CHZ196606:CIA196606 CRV196606:CRW196606 DBR196606:DBS196606 DLN196606:DLO196606 DVJ196606:DVK196606 EFF196606:EFG196606 EPB196606:EPC196606 EYX196606:EYY196606 FIT196606:FIU196606 FSP196606:FSQ196606 GCL196606:GCM196606 GMH196606:GMI196606 GWD196606:GWE196606 HFZ196606:HGA196606 HPV196606:HPW196606 HZR196606:HZS196606 IJN196606:IJO196606 ITJ196606:ITK196606 JDF196606:JDG196606 JNB196606:JNC196606 JWX196606:JWY196606 KGT196606:KGU196606 KQP196606:KQQ196606 LAL196606:LAM196606 LKH196606:LKI196606 LUD196606:LUE196606 MDZ196606:MEA196606 MNV196606:MNW196606 MXR196606:MXS196606 NHN196606:NHO196606 NRJ196606:NRK196606 OBF196606:OBG196606 OLB196606:OLC196606 OUX196606:OUY196606 PET196606:PEU196606 POP196606:POQ196606 PYL196606:PYM196606 QIH196606:QII196606 QSD196606:QSE196606 RBZ196606:RCA196606 RLV196606:RLW196606 RVR196606:RVS196606 SFN196606:SFO196606 SPJ196606:SPK196606 SZF196606:SZG196606 TJB196606:TJC196606 TSX196606:TSY196606 UCT196606:UCU196606 UMP196606:UMQ196606 UWL196606:UWM196606 VGH196606:VGI196606 VQD196606:VQE196606 VZZ196606:WAA196606 WJV196606:WJW196606 WTR196606:WTS196606 HF262142:HG262142 RB262142:RC262142 AAX262142:AAY262142 AKT262142:AKU262142 AUP262142:AUQ262142 BEL262142:BEM262142 BOH262142:BOI262142 BYD262142:BYE262142 CHZ262142:CIA262142 CRV262142:CRW262142 DBR262142:DBS262142 DLN262142:DLO262142 DVJ262142:DVK262142 EFF262142:EFG262142 EPB262142:EPC262142 EYX262142:EYY262142 FIT262142:FIU262142 FSP262142:FSQ262142 GCL262142:GCM262142 GMH262142:GMI262142 GWD262142:GWE262142 HFZ262142:HGA262142 HPV262142:HPW262142 HZR262142:HZS262142 IJN262142:IJO262142 ITJ262142:ITK262142 JDF262142:JDG262142 JNB262142:JNC262142 JWX262142:JWY262142 KGT262142:KGU262142 KQP262142:KQQ262142 LAL262142:LAM262142 LKH262142:LKI262142 LUD262142:LUE262142 MDZ262142:MEA262142 MNV262142:MNW262142 MXR262142:MXS262142 NHN262142:NHO262142 NRJ262142:NRK262142 OBF262142:OBG262142 OLB262142:OLC262142 OUX262142:OUY262142 PET262142:PEU262142 POP262142:POQ262142 PYL262142:PYM262142 QIH262142:QII262142 QSD262142:QSE262142 RBZ262142:RCA262142 RLV262142:RLW262142 RVR262142:RVS262142 SFN262142:SFO262142 SPJ262142:SPK262142 SZF262142:SZG262142 TJB262142:TJC262142 TSX262142:TSY262142 UCT262142:UCU262142 UMP262142:UMQ262142 UWL262142:UWM262142 VGH262142:VGI262142 VQD262142:VQE262142 VZZ262142:WAA262142 WJV262142:WJW262142 WTR262142:WTS262142 HF327678:HG327678 RB327678:RC327678 AAX327678:AAY327678 AKT327678:AKU327678 AUP327678:AUQ327678 BEL327678:BEM327678 BOH327678:BOI327678 BYD327678:BYE327678 CHZ327678:CIA327678 CRV327678:CRW327678 DBR327678:DBS327678 DLN327678:DLO327678 DVJ327678:DVK327678 EFF327678:EFG327678 EPB327678:EPC327678 EYX327678:EYY327678 FIT327678:FIU327678 FSP327678:FSQ327678 GCL327678:GCM327678 GMH327678:GMI327678 GWD327678:GWE327678 HFZ327678:HGA327678 HPV327678:HPW327678 HZR327678:HZS327678 IJN327678:IJO327678 ITJ327678:ITK327678 JDF327678:JDG327678 JNB327678:JNC327678 JWX327678:JWY327678 KGT327678:KGU327678 KQP327678:KQQ327678 LAL327678:LAM327678 LKH327678:LKI327678 LUD327678:LUE327678 MDZ327678:MEA327678 MNV327678:MNW327678 MXR327678:MXS327678 NHN327678:NHO327678 NRJ327678:NRK327678 OBF327678:OBG327678 OLB327678:OLC327678 OUX327678:OUY327678 PET327678:PEU327678 POP327678:POQ327678 PYL327678:PYM327678 QIH327678:QII327678 QSD327678:QSE327678 RBZ327678:RCA327678 RLV327678:RLW327678 RVR327678:RVS327678 SFN327678:SFO327678 SPJ327678:SPK327678 SZF327678:SZG327678 TJB327678:TJC327678 TSX327678:TSY327678 UCT327678:UCU327678 UMP327678:UMQ327678 UWL327678:UWM327678 VGH327678:VGI327678 VQD327678:VQE327678 VZZ327678:WAA327678 WJV327678:WJW327678 WTR327678:WTS327678 HF393214:HG393214 RB393214:RC393214 AAX393214:AAY393214 AKT393214:AKU393214 AUP393214:AUQ393214 BEL393214:BEM393214 BOH393214:BOI393214 BYD393214:BYE393214 CHZ393214:CIA393214 CRV393214:CRW393214 DBR393214:DBS393214 DLN393214:DLO393214 DVJ393214:DVK393214 EFF393214:EFG393214 EPB393214:EPC393214 EYX393214:EYY393214 FIT393214:FIU393214 FSP393214:FSQ393214 GCL393214:GCM393214 GMH393214:GMI393214 GWD393214:GWE393214 HFZ393214:HGA393214 HPV393214:HPW393214 HZR393214:HZS393214 IJN393214:IJO393214 ITJ393214:ITK393214 JDF393214:JDG393214 JNB393214:JNC393214 JWX393214:JWY393214 KGT393214:KGU393214 KQP393214:KQQ393214 LAL393214:LAM393214 LKH393214:LKI393214 LUD393214:LUE393214 MDZ393214:MEA393214 MNV393214:MNW393214 MXR393214:MXS393214 NHN393214:NHO393214 NRJ393214:NRK393214 OBF393214:OBG393214 OLB393214:OLC393214 OUX393214:OUY393214 PET393214:PEU393214 POP393214:POQ393214 PYL393214:PYM393214 QIH393214:QII393214 QSD393214:QSE393214 RBZ393214:RCA393214 RLV393214:RLW393214 RVR393214:RVS393214 SFN393214:SFO393214 SPJ393214:SPK393214 SZF393214:SZG393214 TJB393214:TJC393214 TSX393214:TSY393214 UCT393214:UCU393214 UMP393214:UMQ393214 UWL393214:UWM393214 VGH393214:VGI393214 VQD393214:VQE393214 VZZ393214:WAA393214 WJV393214:WJW393214 WTR393214:WTS393214 HF458750:HG458750 RB458750:RC458750 AAX458750:AAY458750 AKT458750:AKU458750 AUP458750:AUQ458750 BEL458750:BEM458750 BOH458750:BOI458750 BYD458750:BYE458750 CHZ458750:CIA458750 CRV458750:CRW458750 DBR458750:DBS458750 DLN458750:DLO458750 DVJ458750:DVK458750 EFF458750:EFG458750 EPB458750:EPC458750 EYX458750:EYY458750 FIT458750:FIU458750 FSP458750:FSQ458750 GCL458750:GCM458750 GMH458750:GMI458750 GWD458750:GWE458750 HFZ458750:HGA458750 HPV458750:HPW458750 HZR458750:HZS458750 IJN458750:IJO458750 ITJ458750:ITK458750 JDF458750:JDG458750 JNB458750:JNC458750 JWX458750:JWY458750 KGT458750:KGU458750 KQP458750:KQQ458750 LAL458750:LAM458750 LKH458750:LKI458750 LUD458750:LUE458750 MDZ458750:MEA458750 MNV458750:MNW458750 MXR458750:MXS458750 NHN458750:NHO458750 NRJ458750:NRK458750 OBF458750:OBG458750 OLB458750:OLC458750 OUX458750:OUY458750 PET458750:PEU458750 POP458750:POQ458750 PYL458750:PYM458750 QIH458750:QII458750 QSD458750:QSE458750 RBZ458750:RCA458750 RLV458750:RLW458750 RVR458750:RVS458750 SFN458750:SFO458750 SPJ458750:SPK458750 SZF458750:SZG458750 TJB458750:TJC458750 TSX458750:TSY458750 UCT458750:UCU458750 UMP458750:UMQ458750 UWL458750:UWM458750 VGH458750:VGI458750 VQD458750:VQE458750 VZZ458750:WAA458750 WJV458750:WJW458750 WTR458750:WTS458750 HF524286:HG524286 RB524286:RC524286 AAX524286:AAY524286 AKT524286:AKU524286 AUP524286:AUQ524286 BEL524286:BEM524286 BOH524286:BOI524286 BYD524286:BYE524286 CHZ524286:CIA524286 CRV524286:CRW524286 DBR524286:DBS524286 DLN524286:DLO524286 DVJ524286:DVK524286 EFF524286:EFG524286 EPB524286:EPC524286 EYX524286:EYY524286 FIT524286:FIU524286 FSP524286:FSQ524286 GCL524286:GCM524286 GMH524286:GMI524286 GWD524286:GWE524286 HFZ524286:HGA524286 HPV524286:HPW524286 HZR524286:HZS524286 IJN524286:IJO524286 ITJ524286:ITK524286 JDF524286:JDG524286 JNB524286:JNC524286 JWX524286:JWY524286 KGT524286:KGU524286 KQP524286:KQQ524286 LAL524286:LAM524286 LKH524286:LKI524286 LUD524286:LUE524286 MDZ524286:MEA524286 MNV524286:MNW524286 MXR524286:MXS524286 NHN524286:NHO524286 NRJ524286:NRK524286 OBF524286:OBG524286 OLB524286:OLC524286 OUX524286:OUY524286 PET524286:PEU524286 POP524286:POQ524286 PYL524286:PYM524286 QIH524286:QII524286 QSD524286:QSE524286 RBZ524286:RCA524286 RLV524286:RLW524286 RVR524286:RVS524286 SFN524286:SFO524286 SPJ524286:SPK524286 SZF524286:SZG524286 TJB524286:TJC524286 TSX524286:TSY524286 UCT524286:UCU524286 UMP524286:UMQ524286 UWL524286:UWM524286 VGH524286:VGI524286 VQD524286:VQE524286 VZZ524286:WAA524286 WJV524286:WJW524286 WTR524286:WTS524286 HF589822:HG589822 RB589822:RC589822 AAX589822:AAY589822 AKT589822:AKU589822 AUP589822:AUQ589822 BEL589822:BEM589822 BOH589822:BOI589822 BYD589822:BYE589822 CHZ589822:CIA589822 CRV589822:CRW589822 DBR589822:DBS589822 DLN589822:DLO589822 DVJ589822:DVK589822 EFF589822:EFG589822 EPB589822:EPC589822 EYX589822:EYY589822 FIT589822:FIU589822 FSP589822:FSQ589822 GCL589822:GCM589822 GMH589822:GMI589822 GWD589822:GWE589822 HFZ589822:HGA589822 HPV589822:HPW589822 HZR589822:HZS589822 IJN589822:IJO589822 ITJ589822:ITK589822 JDF589822:JDG589822 JNB589822:JNC589822 JWX589822:JWY589822 KGT589822:KGU589822 KQP589822:KQQ589822 LAL589822:LAM589822 LKH589822:LKI589822 LUD589822:LUE589822 MDZ589822:MEA589822 MNV589822:MNW589822 MXR589822:MXS589822 NHN589822:NHO589822 NRJ589822:NRK589822 OBF589822:OBG589822 OLB589822:OLC589822 OUX589822:OUY589822 PET589822:PEU589822 POP589822:POQ589822 PYL589822:PYM589822 QIH589822:QII589822 QSD589822:QSE589822 RBZ589822:RCA589822 RLV589822:RLW589822 RVR589822:RVS589822 SFN589822:SFO589822 SPJ589822:SPK589822 SZF589822:SZG589822 TJB589822:TJC589822 TSX589822:TSY589822 UCT589822:UCU589822 UMP589822:UMQ589822 UWL589822:UWM589822 VGH589822:VGI589822 VQD589822:VQE589822 VZZ589822:WAA589822 WJV589822:WJW589822 WTR589822:WTS589822 HF655358:HG655358 RB655358:RC655358 AAX655358:AAY655358 AKT655358:AKU655358 AUP655358:AUQ655358 BEL655358:BEM655358 BOH655358:BOI655358 BYD655358:BYE655358 CHZ655358:CIA655358 CRV655358:CRW655358 DBR655358:DBS655358 DLN655358:DLO655358 DVJ655358:DVK655358 EFF655358:EFG655358 EPB655358:EPC655358 EYX655358:EYY655358 FIT655358:FIU655358 FSP655358:FSQ655358 GCL655358:GCM655358 GMH655358:GMI655358 GWD655358:GWE655358 HFZ655358:HGA655358 HPV655358:HPW655358 HZR655358:HZS655358 IJN655358:IJO655358 ITJ655358:ITK655358 JDF655358:JDG655358 JNB655358:JNC655358 JWX655358:JWY655358 KGT655358:KGU655358 KQP655358:KQQ655358 LAL655358:LAM655358 LKH655358:LKI655358 LUD655358:LUE655358 MDZ655358:MEA655358 MNV655358:MNW655358 MXR655358:MXS655358 NHN655358:NHO655358 NRJ655358:NRK655358 OBF655358:OBG655358 OLB655358:OLC655358 OUX655358:OUY655358 PET655358:PEU655358 POP655358:POQ655358 PYL655358:PYM655358 QIH655358:QII655358 QSD655358:QSE655358 RBZ655358:RCA655358 RLV655358:RLW655358 RVR655358:RVS655358 SFN655358:SFO655358 SPJ655358:SPK655358 SZF655358:SZG655358 TJB655358:TJC655358 TSX655358:TSY655358 UCT655358:UCU655358 UMP655358:UMQ655358 UWL655358:UWM655358 VGH655358:VGI655358 VQD655358:VQE655358 VZZ655358:WAA655358 WJV655358:WJW655358 WTR655358:WTS655358 HF720894:HG720894 RB720894:RC720894 AAX720894:AAY720894 AKT720894:AKU720894 AUP720894:AUQ720894 BEL720894:BEM720894 BOH720894:BOI720894 BYD720894:BYE720894 CHZ720894:CIA720894 CRV720894:CRW720894 DBR720894:DBS720894 DLN720894:DLO720894 DVJ720894:DVK720894 EFF720894:EFG720894 EPB720894:EPC720894 EYX720894:EYY720894 FIT720894:FIU720894 FSP720894:FSQ720894 GCL720894:GCM720894 GMH720894:GMI720894 GWD720894:GWE720894 HFZ720894:HGA720894 HPV720894:HPW720894 HZR720894:HZS720894 IJN720894:IJO720894 ITJ720894:ITK720894 JDF720894:JDG720894 JNB720894:JNC720894 JWX720894:JWY720894 KGT720894:KGU720894 KQP720894:KQQ720894 LAL720894:LAM720894 LKH720894:LKI720894 LUD720894:LUE720894 MDZ720894:MEA720894 MNV720894:MNW720894 MXR720894:MXS720894 NHN720894:NHO720894 NRJ720894:NRK720894 OBF720894:OBG720894 OLB720894:OLC720894 OUX720894:OUY720894 PET720894:PEU720894 POP720894:POQ720894 PYL720894:PYM720894 QIH720894:QII720894 QSD720894:QSE720894 RBZ720894:RCA720894 RLV720894:RLW720894 RVR720894:RVS720894 SFN720894:SFO720894 SPJ720894:SPK720894 SZF720894:SZG720894 TJB720894:TJC720894 TSX720894:TSY720894 UCT720894:UCU720894 UMP720894:UMQ720894 UWL720894:UWM720894 VGH720894:VGI720894 VQD720894:VQE720894 VZZ720894:WAA720894 WJV720894:WJW720894 WTR720894:WTS720894 HF786430:HG786430 RB786430:RC786430 AAX786430:AAY786430 AKT786430:AKU786430 AUP786430:AUQ786430 BEL786430:BEM786430 BOH786430:BOI786430 BYD786430:BYE786430 CHZ786430:CIA786430 CRV786430:CRW786430 DBR786430:DBS786430 DLN786430:DLO786430 DVJ786430:DVK786430 EFF786430:EFG786430 EPB786430:EPC786430 EYX786430:EYY786430 FIT786430:FIU786430 FSP786430:FSQ786430 GCL786430:GCM786430 GMH786430:GMI786430 GWD786430:GWE786430 HFZ786430:HGA786430 HPV786430:HPW786430 HZR786430:HZS786430 IJN786430:IJO786430 ITJ786430:ITK786430 JDF786430:JDG786430 JNB786430:JNC786430 JWX786430:JWY786430 KGT786430:KGU786430 KQP786430:KQQ786430 LAL786430:LAM786430 LKH786430:LKI786430 LUD786430:LUE786430 MDZ786430:MEA786430 MNV786430:MNW786430 MXR786430:MXS786430 NHN786430:NHO786430 NRJ786430:NRK786430 OBF786430:OBG786430 OLB786430:OLC786430 OUX786430:OUY786430 PET786430:PEU786430 POP786430:POQ786430 PYL786430:PYM786430 QIH786430:QII786430 QSD786430:QSE786430 RBZ786430:RCA786430 RLV786430:RLW786430 RVR786430:RVS786430 SFN786430:SFO786430 SPJ786430:SPK786430 SZF786430:SZG786430 TJB786430:TJC786430 TSX786430:TSY786430 UCT786430:UCU786430 UMP786430:UMQ786430 UWL786430:UWM786430 VGH786430:VGI786430 VQD786430:VQE786430 VZZ786430:WAA786430 WJV786430:WJW786430 WTR786430:WTS786430 HF851966:HG851966 RB851966:RC851966 AAX851966:AAY851966 AKT851966:AKU851966 AUP851966:AUQ851966 BEL851966:BEM851966 BOH851966:BOI851966 BYD851966:BYE851966 CHZ851966:CIA851966 CRV851966:CRW851966 DBR851966:DBS851966 DLN851966:DLO851966 DVJ851966:DVK851966 EFF851966:EFG851966 EPB851966:EPC851966 EYX851966:EYY851966 FIT851966:FIU851966 FSP851966:FSQ851966 GCL851966:GCM851966 GMH851966:GMI851966 GWD851966:GWE851966 HFZ851966:HGA851966 HPV851966:HPW851966 HZR851966:HZS851966 IJN851966:IJO851966 ITJ851966:ITK851966 JDF851966:JDG851966 JNB851966:JNC851966 JWX851966:JWY851966 KGT851966:KGU851966 KQP851966:KQQ851966 LAL851966:LAM851966 LKH851966:LKI851966 LUD851966:LUE851966 MDZ851966:MEA851966 MNV851966:MNW851966 MXR851966:MXS851966 NHN851966:NHO851966 NRJ851966:NRK851966 OBF851966:OBG851966 OLB851966:OLC851966 OUX851966:OUY851966 PET851966:PEU851966 POP851966:POQ851966 PYL851966:PYM851966 QIH851966:QII851966 QSD851966:QSE851966 RBZ851966:RCA851966 RLV851966:RLW851966 RVR851966:RVS851966 SFN851966:SFO851966 SPJ851966:SPK851966 SZF851966:SZG851966 TJB851966:TJC851966 TSX851966:TSY851966 UCT851966:UCU851966 UMP851966:UMQ851966 UWL851966:UWM851966 VGH851966:VGI851966 VQD851966:VQE851966 VZZ851966:WAA851966 WJV851966:WJW851966 WTR851966:WTS851966 HF917502:HG917502 RB917502:RC917502 AAX917502:AAY917502 AKT917502:AKU917502 AUP917502:AUQ917502 BEL917502:BEM917502 BOH917502:BOI917502 BYD917502:BYE917502 CHZ917502:CIA917502 CRV917502:CRW917502 DBR917502:DBS917502 DLN917502:DLO917502 DVJ917502:DVK917502 EFF917502:EFG917502 EPB917502:EPC917502 EYX917502:EYY917502 FIT917502:FIU917502 FSP917502:FSQ917502 GCL917502:GCM917502 GMH917502:GMI917502 GWD917502:GWE917502 HFZ917502:HGA917502 HPV917502:HPW917502 HZR917502:HZS917502 IJN917502:IJO917502 ITJ917502:ITK917502 JDF917502:JDG917502 JNB917502:JNC917502 JWX917502:JWY917502 KGT917502:KGU917502 KQP917502:KQQ917502 LAL917502:LAM917502 LKH917502:LKI917502 LUD917502:LUE917502 MDZ917502:MEA917502 MNV917502:MNW917502 MXR917502:MXS917502 NHN917502:NHO917502 NRJ917502:NRK917502 OBF917502:OBG917502 OLB917502:OLC917502 OUX917502:OUY917502 PET917502:PEU917502 POP917502:POQ917502 PYL917502:PYM917502 QIH917502:QII917502 QSD917502:QSE917502 RBZ917502:RCA917502 RLV917502:RLW917502 RVR917502:RVS917502 SFN917502:SFO917502 SPJ917502:SPK917502 SZF917502:SZG917502 TJB917502:TJC917502 TSX917502:TSY917502 UCT917502:UCU917502 UMP917502:UMQ917502 UWL917502:UWM917502 VGH917502:VGI917502 VQD917502:VQE917502 VZZ917502:WAA917502 WJV917502:WJW917502 WTR917502:WTS917502 HF983038:HG983038 RB983038:RC983038 AAX983038:AAY983038 AKT983038:AKU983038 AUP983038:AUQ983038 BEL983038:BEM983038 BOH983038:BOI983038 BYD983038:BYE983038 CHZ983038:CIA983038 CRV983038:CRW983038 DBR983038:DBS983038 DLN983038:DLO983038 DVJ983038:DVK983038 EFF983038:EFG983038 EPB983038:EPC983038 EYX983038:EYY983038 FIT983038:FIU983038 FSP983038:FSQ983038 GCL983038:GCM983038 GMH983038:GMI983038 GWD983038:GWE983038 HFZ983038:HGA983038 HPV983038:HPW983038 HZR983038:HZS983038 IJN983038:IJO983038 ITJ983038:ITK983038 JDF983038:JDG983038 JNB983038:JNC983038 JWX983038:JWY983038 KGT983038:KGU983038 KQP983038:KQQ983038 LAL983038:LAM983038 LKH983038:LKI983038 LUD983038:LUE983038 MDZ983038:MEA983038 MNV983038:MNW983038 MXR983038:MXS983038 NHN983038:NHO983038 NRJ983038:NRK983038 OBF983038:OBG983038 OLB983038:OLC983038 OUX983038:OUY983038 PET983038:PEU983038 POP983038:POQ983038 PYL983038:PYM983038 QIH983038:QII983038 QSD983038:QSE983038 RBZ983038:RCA983038 RLV983038:RLW983038 RVR983038:RVS983038 SFN983038:SFO983038 SPJ983038:SPK983038 SZF983038:SZG983038 TJB983038:TJC983038 TSX983038:TSY983038 UCT983038:UCU983038 UMP983038:UMQ983038 UWL983038:UWM983038 VGH983038:VGI983038 VQD983038:VQE983038 VZZ983038:WAA983038 WJV983038:WJW983038 WTR983038:WTS983038 HJ8:HL8 RF8:RH8 ABB8:ABD8 AKX8:AKZ8 AUT8:AUV8 BEP8:BER8 BOL8:BON8 BYH8:BYJ8 CID8:CIF8 CRZ8:CSB8 DBV8:DBX8 DLR8:DLT8 DVN8:DVP8 EFJ8:EFL8 EPF8:EPH8 EZB8:EZD8 FIX8:FIZ8 FST8:FSV8 GCP8:GCR8 GML8:GMN8 GWH8:GWJ8 HGD8:HGF8 HPZ8:HQB8 HZV8:HZX8 IJR8:IJT8 ITN8:ITP8 JDJ8:JDL8 JNF8:JNH8 JXB8:JXD8 KGX8:KGZ8 KQT8:KQV8 LAP8:LAR8 LKL8:LKN8 LUH8:LUJ8 MED8:MEF8 MNZ8:MOB8 MXV8:MXX8 NHR8:NHT8 NRN8:NRP8 OBJ8:OBL8 OLF8:OLH8 OVB8:OVD8 PEX8:PEZ8 POT8:POV8 PYP8:PYR8 QIL8:QIN8 QSH8:QSJ8 RCD8:RCF8 RLZ8:RMB8 RVV8:RVX8 SFR8:SFT8 SPN8:SPP8 SZJ8:SZL8 TJF8:TJH8 TTB8:TTD8 UCX8:UCZ8 UMT8:UMV8 UWP8:UWR8 VGL8:VGN8 VQH8:VQJ8 WAD8:WAF8 WJZ8:WKB8 WTV8:WTX8 HJ65534:HL65534 RF65534:RH65534 ABB65534:ABD65534 AKX65534:AKZ65534 AUT65534:AUV65534 BEP65534:BER65534 BOL65534:BON65534 BYH65534:BYJ65534 CID65534:CIF65534 CRZ65534:CSB65534 DBV65534:DBX65534 DLR65534:DLT65534 DVN65534:DVP65534 EFJ65534:EFL65534 EPF65534:EPH65534 EZB65534:EZD65534 FIX65534:FIZ65534 FST65534:FSV65534 GCP65534:GCR65534 GML65534:GMN65534 GWH65534:GWJ65534 HGD65534:HGF65534 HPZ65534:HQB65534 HZV65534:HZX65534 IJR65534:IJT65534 ITN65534:ITP65534 JDJ65534:JDL65534 JNF65534:JNH65534 JXB65534:JXD65534 KGX65534:KGZ65534 KQT65534:KQV65534 LAP65534:LAR65534 LKL65534:LKN65534 LUH65534:LUJ65534 MED65534:MEF65534 MNZ65534:MOB65534 MXV65534:MXX65534 NHR65534:NHT65534 NRN65534:NRP65534 OBJ65534:OBL65534 OLF65534:OLH65534 OVB65534:OVD65534 PEX65534:PEZ65534 POT65534:POV65534 PYP65534:PYR65534 QIL65534:QIN65534 QSH65534:QSJ65534 RCD65534:RCF65534 RLZ65534:RMB65534 RVV65534:RVX65534 SFR65534:SFT65534 SPN65534:SPP65534 SZJ65534:SZL65534 TJF65534:TJH65534 TTB65534:TTD65534 UCX65534:UCZ65534 UMT65534:UMV65534 UWP65534:UWR65534 VGL65534:VGN65534 VQH65534:VQJ65534 WAD65534:WAF65534 WJZ65534:WKB65534 WTV65534:WTX65534 HJ131070:HL131070 RF131070:RH131070 ABB131070:ABD131070 AKX131070:AKZ131070 AUT131070:AUV131070 BEP131070:BER131070 BOL131070:BON131070 BYH131070:BYJ131070 CID131070:CIF131070 CRZ131070:CSB131070 DBV131070:DBX131070 DLR131070:DLT131070 DVN131070:DVP131070 EFJ131070:EFL131070 EPF131070:EPH131070 EZB131070:EZD131070 FIX131070:FIZ131070 FST131070:FSV131070 GCP131070:GCR131070 GML131070:GMN131070 GWH131070:GWJ131070 HGD131070:HGF131070 HPZ131070:HQB131070 HZV131070:HZX131070 IJR131070:IJT131070 ITN131070:ITP131070 JDJ131070:JDL131070 JNF131070:JNH131070 JXB131070:JXD131070 KGX131070:KGZ131070 KQT131070:KQV131070 LAP131070:LAR131070 LKL131070:LKN131070 LUH131070:LUJ131070 MED131070:MEF131070 MNZ131070:MOB131070 MXV131070:MXX131070 NHR131070:NHT131070 NRN131070:NRP131070 OBJ131070:OBL131070 OLF131070:OLH131070 OVB131070:OVD131070 PEX131070:PEZ131070 POT131070:POV131070 PYP131070:PYR131070 QIL131070:QIN131070 QSH131070:QSJ131070 RCD131070:RCF131070 RLZ131070:RMB131070 RVV131070:RVX131070 SFR131070:SFT131070 SPN131070:SPP131070 SZJ131070:SZL131070 TJF131070:TJH131070 TTB131070:TTD131070 UCX131070:UCZ131070 UMT131070:UMV131070 UWP131070:UWR131070 VGL131070:VGN131070 VQH131070:VQJ131070 WAD131070:WAF131070 WJZ131070:WKB131070 WTV131070:WTX131070 HJ196606:HL196606 RF196606:RH196606 ABB196606:ABD196606 AKX196606:AKZ196606 AUT196606:AUV196606 BEP196606:BER196606 BOL196606:BON196606 BYH196606:BYJ196606 CID196606:CIF196606 CRZ196606:CSB196606 DBV196606:DBX196606 DLR196606:DLT196606 DVN196606:DVP196606 EFJ196606:EFL196606 EPF196606:EPH196606 EZB196606:EZD196606 FIX196606:FIZ196606 FST196606:FSV196606 GCP196606:GCR196606 GML196606:GMN196606 GWH196606:GWJ196606 HGD196606:HGF196606 HPZ196606:HQB196606 HZV196606:HZX196606 IJR196606:IJT196606 ITN196606:ITP196606 JDJ196606:JDL196606 JNF196606:JNH196606 JXB196606:JXD196606 KGX196606:KGZ196606 KQT196606:KQV196606 LAP196606:LAR196606 LKL196606:LKN196606 LUH196606:LUJ196606 MED196606:MEF196606 MNZ196606:MOB196606 MXV196606:MXX196606 NHR196606:NHT196606 NRN196606:NRP196606 OBJ196606:OBL196606 OLF196606:OLH196606 OVB196606:OVD196606 PEX196606:PEZ196606 POT196606:POV196606 PYP196606:PYR196606 QIL196606:QIN196606 QSH196606:QSJ196606 RCD196606:RCF196606 RLZ196606:RMB196606 RVV196606:RVX196606 SFR196606:SFT196606 SPN196606:SPP196606 SZJ196606:SZL196606 TJF196606:TJH196606 TTB196606:TTD196606 UCX196606:UCZ196606 UMT196606:UMV196606 UWP196606:UWR196606 VGL196606:VGN196606 VQH196606:VQJ196606 WAD196606:WAF196606 WJZ196606:WKB196606 WTV196606:WTX196606 HJ262142:HL262142 RF262142:RH262142 ABB262142:ABD262142 AKX262142:AKZ262142 AUT262142:AUV262142 BEP262142:BER262142 BOL262142:BON262142 BYH262142:BYJ262142 CID262142:CIF262142 CRZ262142:CSB262142 DBV262142:DBX262142 DLR262142:DLT262142 DVN262142:DVP262142 EFJ262142:EFL262142 EPF262142:EPH262142 EZB262142:EZD262142 FIX262142:FIZ262142 FST262142:FSV262142 GCP262142:GCR262142 GML262142:GMN262142 GWH262142:GWJ262142 HGD262142:HGF262142 HPZ262142:HQB262142 HZV262142:HZX262142 IJR262142:IJT262142 ITN262142:ITP262142 JDJ262142:JDL262142 JNF262142:JNH262142 JXB262142:JXD262142 KGX262142:KGZ262142 KQT262142:KQV262142 LAP262142:LAR262142 LKL262142:LKN262142 LUH262142:LUJ262142 MED262142:MEF262142 MNZ262142:MOB262142 MXV262142:MXX262142 NHR262142:NHT262142 NRN262142:NRP262142 OBJ262142:OBL262142 OLF262142:OLH262142 OVB262142:OVD262142 PEX262142:PEZ262142 POT262142:POV262142 PYP262142:PYR262142 QIL262142:QIN262142 QSH262142:QSJ262142 RCD262142:RCF262142 RLZ262142:RMB262142 RVV262142:RVX262142 SFR262142:SFT262142 SPN262142:SPP262142 SZJ262142:SZL262142 TJF262142:TJH262142 TTB262142:TTD262142 UCX262142:UCZ262142 UMT262142:UMV262142 UWP262142:UWR262142 VGL262142:VGN262142 VQH262142:VQJ262142 WAD262142:WAF262142 WJZ262142:WKB262142 WTV262142:WTX262142 HJ327678:HL327678 RF327678:RH327678 ABB327678:ABD327678 AKX327678:AKZ327678 AUT327678:AUV327678 BEP327678:BER327678 BOL327678:BON327678 BYH327678:BYJ327678 CID327678:CIF327678 CRZ327678:CSB327678 DBV327678:DBX327678 DLR327678:DLT327678 DVN327678:DVP327678 EFJ327678:EFL327678 EPF327678:EPH327678 EZB327678:EZD327678 FIX327678:FIZ327678 FST327678:FSV327678 GCP327678:GCR327678 GML327678:GMN327678 GWH327678:GWJ327678 HGD327678:HGF327678 HPZ327678:HQB327678 HZV327678:HZX327678 IJR327678:IJT327678 ITN327678:ITP327678 JDJ327678:JDL327678 JNF327678:JNH327678 JXB327678:JXD327678 KGX327678:KGZ327678 KQT327678:KQV327678 LAP327678:LAR327678 LKL327678:LKN327678 LUH327678:LUJ327678 MED327678:MEF327678 MNZ327678:MOB327678 MXV327678:MXX327678 NHR327678:NHT327678 NRN327678:NRP327678 OBJ327678:OBL327678 OLF327678:OLH327678 OVB327678:OVD327678 PEX327678:PEZ327678 POT327678:POV327678 PYP327678:PYR327678 QIL327678:QIN327678 QSH327678:QSJ327678 RCD327678:RCF327678 RLZ327678:RMB327678 RVV327678:RVX327678 SFR327678:SFT327678 SPN327678:SPP327678 SZJ327678:SZL327678 TJF327678:TJH327678 TTB327678:TTD327678 UCX327678:UCZ327678 UMT327678:UMV327678 UWP327678:UWR327678 VGL327678:VGN327678 VQH327678:VQJ327678 WAD327678:WAF327678 WJZ327678:WKB327678 WTV327678:WTX327678 HJ393214:HL393214 RF393214:RH393214 ABB393214:ABD393214 AKX393214:AKZ393214 AUT393214:AUV393214 BEP393214:BER393214 BOL393214:BON393214 BYH393214:BYJ393214 CID393214:CIF393214 CRZ393214:CSB393214 DBV393214:DBX393214 DLR393214:DLT393214 DVN393214:DVP393214 EFJ393214:EFL393214 EPF393214:EPH393214 EZB393214:EZD393214 FIX393214:FIZ393214 FST393214:FSV393214 GCP393214:GCR393214 GML393214:GMN393214 GWH393214:GWJ393214 HGD393214:HGF393214 HPZ393214:HQB393214 HZV393214:HZX393214 IJR393214:IJT393214 ITN393214:ITP393214 JDJ393214:JDL393214 JNF393214:JNH393214 JXB393214:JXD393214 KGX393214:KGZ393214 KQT393214:KQV393214 LAP393214:LAR393214 LKL393214:LKN393214 LUH393214:LUJ393214 MED393214:MEF393214 MNZ393214:MOB393214 MXV393214:MXX393214 NHR393214:NHT393214 NRN393214:NRP393214 OBJ393214:OBL393214 OLF393214:OLH393214 OVB393214:OVD393214 PEX393214:PEZ393214 POT393214:POV393214 PYP393214:PYR393214 QIL393214:QIN393214 QSH393214:QSJ393214 RCD393214:RCF393214 RLZ393214:RMB393214 RVV393214:RVX393214 SFR393214:SFT393214 SPN393214:SPP393214 SZJ393214:SZL393214 TJF393214:TJH393214 TTB393214:TTD393214 UCX393214:UCZ393214 UMT393214:UMV393214 UWP393214:UWR393214 VGL393214:VGN393214 VQH393214:VQJ393214 WAD393214:WAF393214 WJZ393214:WKB393214 WTV393214:WTX393214 HJ458750:HL458750 RF458750:RH458750 ABB458750:ABD458750 AKX458750:AKZ458750 AUT458750:AUV458750 BEP458750:BER458750 BOL458750:BON458750 BYH458750:BYJ458750 CID458750:CIF458750 CRZ458750:CSB458750 DBV458750:DBX458750 DLR458750:DLT458750 DVN458750:DVP458750 EFJ458750:EFL458750 EPF458750:EPH458750 EZB458750:EZD458750 FIX458750:FIZ458750 FST458750:FSV458750 GCP458750:GCR458750 GML458750:GMN458750 GWH458750:GWJ458750 HGD458750:HGF458750 HPZ458750:HQB458750 HZV458750:HZX458750 IJR458750:IJT458750 ITN458750:ITP458750 JDJ458750:JDL458750 JNF458750:JNH458750 JXB458750:JXD458750 KGX458750:KGZ458750 KQT458750:KQV458750 LAP458750:LAR458750 LKL458750:LKN458750 LUH458750:LUJ458750 MED458750:MEF458750 MNZ458750:MOB458750 MXV458750:MXX458750 NHR458750:NHT458750 NRN458750:NRP458750 OBJ458750:OBL458750 OLF458750:OLH458750 OVB458750:OVD458750 PEX458750:PEZ458750 POT458750:POV458750 PYP458750:PYR458750 QIL458750:QIN458750 QSH458750:QSJ458750 RCD458750:RCF458750 RLZ458750:RMB458750 RVV458750:RVX458750 SFR458750:SFT458750 SPN458750:SPP458750 SZJ458750:SZL458750 TJF458750:TJH458750 TTB458750:TTD458750 UCX458750:UCZ458750 UMT458750:UMV458750 UWP458750:UWR458750 VGL458750:VGN458750 VQH458750:VQJ458750 WAD458750:WAF458750 WJZ458750:WKB458750 WTV458750:WTX458750 HJ524286:HL524286 RF524286:RH524286 ABB524286:ABD524286 AKX524286:AKZ524286 AUT524286:AUV524286 BEP524286:BER524286 BOL524286:BON524286 BYH524286:BYJ524286 CID524286:CIF524286 CRZ524286:CSB524286 DBV524286:DBX524286 DLR524286:DLT524286 DVN524286:DVP524286 EFJ524286:EFL524286 EPF524286:EPH524286 EZB524286:EZD524286 FIX524286:FIZ524286 FST524286:FSV524286 GCP524286:GCR524286 GML524286:GMN524286 GWH524286:GWJ524286 HGD524286:HGF524286 HPZ524286:HQB524286 HZV524286:HZX524286 IJR524286:IJT524286 ITN524286:ITP524286 JDJ524286:JDL524286 JNF524286:JNH524286 JXB524286:JXD524286 KGX524286:KGZ524286 KQT524286:KQV524286 LAP524286:LAR524286 LKL524286:LKN524286 LUH524286:LUJ524286 MED524286:MEF524286 MNZ524286:MOB524286 MXV524286:MXX524286 NHR524286:NHT524286 NRN524286:NRP524286 OBJ524286:OBL524286 OLF524286:OLH524286 OVB524286:OVD524286 PEX524286:PEZ524286 POT524286:POV524286 PYP524286:PYR524286 QIL524286:QIN524286 QSH524286:QSJ524286 RCD524286:RCF524286 RLZ524286:RMB524286 RVV524286:RVX524286 SFR524286:SFT524286 SPN524286:SPP524286 SZJ524286:SZL524286 TJF524286:TJH524286 TTB524286:TTD524286 UCX524286:UCZ524286 UMT524286:UMV524286 UWP524286:UWR524286 VGL524286:VGN524286 VQH524286:VQJ524286 WAD524286:WAF524286 WJZ524286:WKB524286 WTV524286:WTX524286 HJ589822:HL589822 RF589822:RH589822 ABB589822:ABD589822 AKX589822:AKZ589822 AUT589822:AUV589822 BEP589822:BER589822 BOL589822:BON589822 BYH589822:BYJ589822 CID589822:CIF589822 CRZ589822:CSB589822 DBV589822:DBX589822 DLR589822:DLT589822 DVN589822:DVP589822 EFJ589822:EFL589822 EPF589822:EPH589822 EZB589822:EZD589822 FIX589822:FIZ589822 FST589822:FSV589822 GCP589822:GCR589822 GML589822:GMN589822 GWH589822:GWJ589822 HGD589822:HGF589822 HPZ589822:HQB589822 HZV589822:HZX589822 IJR589822:IJT589822 ITN589822:ITP589822 JDJ589822:JDL589822 JNF589822:JNH589822 JXB589822:JXD589822 KGX589822:KGZ589822 KQT589822:KQV589822 LAP589822:LAR589822 LKL589822:LKN589822 LUH589822:LUJ589822 MED589822:MEF589822 MNZ589822:MOB589822 MXV589822:MXX589822 NHR589822:NHT589822 NRN589822:NRP589822 OBJ589822:OBL589822 OLF589822:OLH589822 OVB589822:OVD589822 PEX589822:PEZ589822 POT589822:POV589822 PYP589822:PYR589822 QIL589822:QIN589822 QSH589822:QSJ589822 RCD589822:RCF589822 RLZ589822:RMB589822 RVV589822:RVX589822 SFR589822:SFT589822 SPN589822:SPP589822 SZJ589822:SZL589822 TJF589822:TJH589822 TTB589822:TTD589822 UCX589822:UCZ589822 UMT589822:UMV589822 UWP589822:UWR589822 VGL589822:VGN589822 VQH589822:VQJ589822 WAD589822:WAF589822 WJZ589822:WKB589822 WTV589822:WTX589822 HJ655358:HL655358 RF655358:RH655358 ABB655358:ABD655358 AKX655358:AKZ655358 AUT655358:AUV655358 BEP655358:BER655358 BOL655358:BON655358 BYH655358:BYJ655358 CID655358:CIF655358 CRZ655358:CSB655358 DBV655358:DBX655358 DLR655358:DLT655358 DVN655358:DVP655358 EFJ655358:EFL655358 EPF655358:EPH655358 EZB655358:EZD655358 FIX655358:FIZ655358 FST655358:FSV655358 GCP655358:GCR655358 GML655358:GMN655358 GWH655358:GWJ655358 HGD655358:HGF655358 HPZ655358:HQB655358 HZV655358:HZX655358 IJR655358:IJT655358 ITN655358:ITP655358 JDJ655358:JDL655358 JNF655358:JNH655358 JXB655358:JXD655358 KGX655358:KGZ655358 KQT655358:KQV655358 LAP655358:LAR655358 LKL655358:LKN655358 LUH655358:LUJ655358 MED655358:MEF655358 MNZ655358:MOB655358 MXV655358:MXX655358 NHR655358:NHT655358 NRN655358:NRP655358 OBJ655358:OBL655358 OLF655358:OLH655358 OVB655358:OVD655358 PEX655358:PEZ655358 POT655358:POV655358 PYP655358:PYR655358 QIL655358:QIN655358 QSH655358:QSJ655358 RCD655358:RCF655358 RLZ655358:RMB655358 RVV655358:RVX655358 SFR655358:SFT655358 SPN655358:SPP655358 SZJ655358:SZL655358 TJF655358:TJH655358 TTB655358:TTD655358 UCX655358:UCZ655358 UMT655358:UMV655358 UWP655358:UWR655358 VGL655358:VGN655358 VQH655358:VQJ655358 WAD655358:WAF655358 WJZ655358:WKB655358 WTV655358:WTX655358 HJ720894:HL720894 RF720894:RH720894 ABB720894:ABD720894 AKX720894:AKZ720894 AUT720894:AUV720894 BEP720894:BER720894 BOL720894:BON720894 BYH720894:BYJ720894 CID720894:CIF720894 CRZ720894:CSB720894 DBV720894:DBX720894 DLR720894:DLT720894 DVN720894:DVP720894 EFJ720894:EFL720894 EPF720894:EPH720894 EZB720894:EZD720894 FIX720894:FIZ720894 FST720894:FSV720894 GCP720894:GCR720894 GML720894:GMN720894 GWH720894:GWJ720894 HGD720894:HGF720894 HPZ720894:HQB720894 HZV720894:HZX720894 IJR720894:IJT720894 ITN720894:ITP720894 JDJ720894:JDL720894 JNF720894:JNH720894 JXB720894:JXD720894 KGX720894:KGZ720894 KQT720894:KQV720894 LAP720894:LAR720894 LKL720894:LKN720894 LUH720894:LUJ720894 MED720894:MEF720894 MNZ720894:MOB720894 MXV720894:MXX720894 NHR720894:NHT720894 NRN720894:NRP720894 OBJ720894:OBL720894 OLF720894:OLH720894 OVB720894:OVD720894 PEX720894:PEZ720894 POT720894:POV720894 PYP720894:PYR720894 QIL720894:QIN720894 QSH720894:QSJ720894 RCD720894:RCF720894 RLZ720894:RMB720894 RVV720894:RVX720894 SFR720894:SFT720894 SPN720894:SPP720894 SZJ720894:SZL720894 TJF720894:TJH720894 TTB720894:TTD720894 UCX720894:UCZ720894 UMT720894:UMV720894 UWP720894:UWR720894 VGL720894:VGN720894 VQH720894:VQJ720894 WAD720894:WAF720894 WJZ720894:WKB720894 WTV720894:WTX720894 HJ786430:HL786430 RF786430:RH786430 ABB786430:ABD786430 AKX786430:AKZ786430 AUT786430:AUV786430 BEP786430:BER786430 BOL786430:BON786430 BYH786430:BYJ786430 CID786430:CIF786430 CRZ786430:CSB786430 DBV786430:DBX786430 DLR786430:DLT786430 DVN786430:DVP786430 EFJ786430:EFL786430 EPF786430:EPH786430 EZB786430:EZD786430 FIX786430:FIZ786430 FST786430:FSV786430 GCP786430:GCR786430 GML786430:GMN786430 GWH786430:GWJ786430 HGD786430:HGF786430 HPZ786430:HQB786430 HZV786430:HZX786430 IJR786430:IJT786430 ITN786430:ITP786430 JDJ786430:JDL786430 JNF786430:JNH786430 JXB786430:JXD786430 KGX786430:KGZ786430 KQT786430:KQV786430 LAP786430:LAR786430 LKL786430:LKN786430 LUH786430:LUJ786430 MED786430:MEF786430 MNZ786430:MOB786430 MXV786430:MXX786430 NHR786430:NHT786430 NRN786430:NRP786430 OBJ786430:OBL786430 OLF786430:OLH786430 OVB786430:OVD786430 PEX786430:PEZ786430 POT786430:POV786430 PYP786430:PYR786430 QIL786430:QIN786430 QSH786430:QSJ786430 RCD786430:RCF786430 RLZ786430:RMB786430 RVV786430:RVX786430 SFR786430:SFT786430 SPN786430:SPP786430 SZJ786430:SZL786430 TJF786430:TJH786430 TTB786430:TTD786430 UCX786430:UCZ786430 UMT786430:UMV786430 UWP786430:UWR786430 VGL786430:VGN786430 VQH786430:VQJ786430 WAD786430:WAF786430 WJZ786430:WKB786430 WTV786430:WTX786430 HJ851966:HL851966 RF851966:RH851966 ABB851966:ABD851966 AKX851966:AKZ851966 AUT851966:AUV851966 BEP851966:BER851966 BOL851966:BON851966 BYH851966:BYJ851966 CID851966:CIF851966 CRZ851966:CSB851966 DBV851966:DBX851966 DLR851966:DLT851966 DVN851966:DVP851966 EFJ851966:EFL851966 EPF851966:EPH851966 EZB851966:EZD851966 FIX851966:FIZ851966 FST851966:FSV851966 GCP851966:GCR851966 GML851966:GMN851966 GWH851966:GWJ851966 HGD851966:HGF851966 HPZ851966:HQB851966 HZV851966:HZX851966 IJR851966:IJT851966 ITN851966:ITP851966 JDJ851966:JDL851966 JNF851966:JNH851966 JXB851966:JXD851966 KGX851966:KGZ851966 KQT851966:KQV851966 LAP851966:LAR851966 LKL851966:LKN851966 LUH851966:LUJ851966 MED851966:MEF851966 MNZ851966:MOB851966 MXV851966:MXX851966 NHR851966:NHT851966 NRN851966:NRP851966 OBJ851966:OBL851966 OLF851966:OLH851966 OVB851966:OVD851966 PEX851966:PEZ851966 POT851966:POV851966 PYP851966:PYR851966 QIL851966:QIN851966 QSH851966:QSJ851966 RCD851966:RCF851966 RLZ851966:RMB851966 RVV851966:RVX851966 SFR851966:SFT851966 SPN851966:SPP851966 SZJ851966:SZL851966 TJF851966:TJH851966 TTB851966:TTD851966 UCX851966:UCZ851966 UMT851966:UMV851966 UWP851966:UWR851966 VGL851966:VGN851966 VQH851966:VQJ851966 WAD851966:WAF851966 WJZ851966:WKB851966 WTV851966:WTX851966 HJ917502:HL917502 RF917502:RH917502 ABB917502:ABD917502 AKX917502:AKZ917502 AUT917502:AUV917502 BEP917502:BER917502 BOL917502:BON917502 BYH917502:BYJ917502 CID917502:CIF917502 CRZ917502:CSB917502 DBV917502:DBX917502 DLR917502:DLT917502 DVN917502:DVP917502 EFJ917502:EFL917502 EPF917502:EPH917502 EZB917502:EZD917502 FIX917502:FIZ917502 FST917502:FSV917502 GCP917502:GCR917502 GML917502:GMN917502 GWH917502:GWJ917502 HGD917502:HGF917502 HPZ917502:HQB917502 HZV917502:HZX917502 IJR917502:IJT917502 ITN917502:ITP917502 JDJ917502:JDL917502 JNF917502:JNH917502 JXB917502:JXD917502 KGX917502:KGZ917502 KQT917502:KQV917502 LAP917502:LAR917502 LKL917502:LKN917502 LUH917502:LUJ917502 MED917502:MEF917502 MNZ917502:MOB917502 MXV917502:MXX917502 NHR917502:NHT917502 NRN917502:NRP917502 OBJ917502:OBL917502 OLF917502:OLH917502 OVB917502:OVD917502 PEX917502:PEZ917502 POT917502:POV917502 PYP917502:PYR917502 QIL917502:QIN917502 QSH917502:QSJ917502 RCD917502:RCF917502 RLZ917502:RMB917502 RVV917502:RVX917502 SFR917502:SFT917502 SPN917502:SPP917502 SZJ917502:SZL917502 TJF917502:TJH917502 TTB917502:TTD917502 UCX917502:UCZ917502 UMT917502:UMV917502 UWP917502:UWR917502 VGL917502:VGN917502 VQH917502:VQJ917502 WAD917502:WAF917502 WJZ917502:WKB917502 WTV917502:WTX917502 HJ983038:HL983038 RF983038:RH983038 ABB983038:ABD983038 AKX983038:AKZ983038 AUT983038:AUV983038 BEP983038:BER983038 BOL983038:BON983038 BYH983038:BYJ983038 CID983038:CIF983038 CRZ983038:CSB983038 DBV983038:DBX983038 DLR983038:DLT983038 DVN983038:DVP983038 EFJ983038:EFL983038 EPF983038:EPH983038 EZB983038:EZD983038 FIX983038:FIZ983038 FST983038:FSV983038 GCP983038:GCR983038 GML983038:GMN983038 GWH983038:GWJ983038 HGD983038:HGF983038 HPZ983038:HQB983038 HZV983038:HZX983038 IJR983038:IJT983038 ITN983038:ITP983038 JDJ983038:JDL983038 JNF983038:JNH983038 JXB983038:JXD983038 KGX983038:KGZ983038 KQT983038:KQV983038 LAP983038:LAR983038 LKL983038:LKN983038 LUH983038:LUJ983038 MED983038:MEF983038 MNZ983038:MOB983038 MXV983038:MXX983038 NHR983038:NHT983038 NRN983038:NRP983038 OBJ983038:OBL983038 OLF983038:OLH983038 OVB983038:OVD983038 PEX983038:PEZ983038 POT983038:POV983038 PYP983038:PYR983038 QIL983038:QIN983038 QSH983038:QSJ983038 RCD983038:RCF983038 RLZ983038:RMB983038 RVV983038:RVX983038 SFR983038:SFT983038 SPN983038:SPP983038 SZJ983038:SZL983038 TJF983038:TJH983038 TTB983038:TTD983038 UCX983038:UCZ983038 UMT983038:UMV983038 UWP983038:UWR983038 VGL983038:VGN983038 VQH983038:VQJ983038 WAD983038:WAF983038 WJZ983038:WKB983038 WTV983038:WTX983038 HP8:HQ8 RL8:RM8 ABH8:ABI8 ALD8:ALE8 AUZ8:AVA8 BEV8:BEW8 BOR8:BOS8 BYN8:BYO8 CIJ8:CIK8 CSF8:CSG8 DCB8:DCC8 DLX8:DLY8 DVT8:DVU8 EFP8:EFQ8 EPL8:EPM8 EZH8:EZI8 FJD8:FJE8 FSZ8:FTA8 GCV8:GCW8 GMR8:GMS8 GWN8:GWO8 HGJ8:HGK8 HQF8:HQG8 IAB8:IAC8 IJX8:IJY8 ITT8:ITU8 JDP8:JDQ8 JNL8:JNM8 JXH8:JXI8 KHD8:KHE8 KQZ8:KRA8 LAV8:LAW8 LKR8:LKS8 LUN8:LUO8 MEJ8:MEK8 MOF8:MOG8 MYB8:MYC8 NHX8:NHY8 NRT8:NRU8 OBP8:OBQ8 OLL8:OLM8 OVH8:OVI8 PFD8:PFE8 POZ8:PPA8 PYV8:PYW8 QIR8:QIS8 QSN8:QSO8 RCJ8:RCK8 RMF8:RMG8 RWB8:RWC8 SFX8:SFY8 SPT8:SPU8 SZP8:SZQ8 TJL8:TJM8 TTH8:TTI8 UDD8:UDE8 UMZ8:UNA8 UWV8:UWW8 VGR8:VGS8 VQN8:VQO8 WAJ8:WAK8 WKF8:WKG8 WUB8:WUC8 HP65534:HQ65534 RL65534:RM65534 ABH65534:ABI65534 ALD65534:ALE65534 AUZ65534:AVA65534 BEV65534:BEW65534 BOR65534:BOS65534 BYN65534:BYO65534 CIJ65534:CIK65534 CSF65534:CSG65534 DCB65534:DCC65534 DLX65534:DLY65534 DVT65534:DVU65534 EFP65534:EFQ65534 EPL65534:EPM65534 EZH65534:EZI65534 FJD65534:FJE65534 FSZ65534:FTA65534 GCV65534:GCW65534 GMR65534:GMS65534 GWN65534:GWO65534 HGJ65534:HGK65534 HQF65534:HQG65534 IAB65534:IAC65534 IJX65534:IJY65534 ITT65534:ITU65534 JDP65534:JDQ65534 JNL65534:JNM65534 JXH65534:JXI65534 KHD65534:KHE65534 KQZ65534:KRA65534 LAV65534:LAW65534 LKR65534:LKS65534 LUN65534:LUO65534 MEJ65534:MEK65534 MOF65534:MOG65534 MYB65534:MYC65534 NHX65534:NHY65534 NRT65534:NRU65534 OBP65534:OBQ65534 OLL65534:OLM65534 OVH65534:OVI65534 PFD65534:PFE65534 POZ65534:PPA65534 PYV65534:PYW65534 QIR65534:QIS65534 QSN65534:QSO65534 RCJ65534:RCK65534 RMF65534:RMG65534 RWB65534:RWC65534 SFX65534:SFY65534 SPT65534:SPU65534 SZP65534:SZQ65534 TJL65534:TJM65534 TTH65534:TTI65534 UDD65534:UDE65534 UMZ65534:UNA65534 UWV65534:UWW65534 VGR65534:VGS65534 VQN65534:VQO65534 WAJ65534:WAK65534 WKF65534:WKG65534 WUB65534:WUC65534 HP131070:HQ131070 RL131070:RM131070 ABH131070:ABI131070 ALD131070:ALE131070 AUZ131070:AVA131070 BEV131070:BEW131070 BOR131070:BOS131070 BYN131070:BYO131070 CIJ131070:CIK131070 CSF131070:CSG131070 DCB131070:DCC131070 DLX131070:DLY131070 DVT131070:DVU131070 EFP131070:EFQ131070 EPL131070:EPM131070 EZH131070:EZI131070 FJD131070:FJE131070 FSZ131070:FTA131070 GCV131070:GCW131070 GMR131070:GMS131070 GWN131070:GWO131070 HGJ131070:HGK131070 HQF131070:HQG131070 IAB131070:IAC131070 IJX131070:IJY131070 ITT131070:ITU131070 JDP131070:JDQ131070 JNL131070:JNM131070 JXH131070:JXI131070 KHD131070:KHE131070 KQZ131070:KRA131070 LAV131070:LAW131070 LKR131070:LKS131070 LUN131070:LUO131070 MEJ131070:MEK131070 MOF131070:MOG131070 MYB131070:MYC131070 NHX131070:NHY131070 NRT131070:NRU131070 OBP131070:OBQ131070 OLL131070:OLM131070 OVH131070:OVI131070 PFD131070:PFE131070 POZ131070:PPA131070 PYV131070:PYW131070 QIR131070:QIS131070 QSN131070:QSO131070 RCJ131070:RCK131070 RMF131070:RMG131070 RWB131070:RWC131070 SFX131070:SFY131070 SPT131070:SPU131070 SZP131070:SZQ131070 TJL131070:TJM131070 TTH131070:TTI131070 UDD131070:UDE131070 UMZ131070:UNA131070 UWV131070:UWW131070 VGR131070:VGS131070 VQN131070:VQO131070 WAJ131070:WAK131070 WKF131070:WKG131070 WUB131070:WUC131070 HP196606:HQ196606 RL196606:RM196606 ABH196606:ABI196606 ALD196606:ALE196606 AUZ196606:AVA196606 BEV196606:BEW196606 BOR196606:BOS196606 BYN196606:BYO196606 CIJ196606:CIK196606 CSF196606:CSG196606 DCB196606:DCC196606 DLX196606:DLY196606 DVT196606:DVU196606 EFP196606:EFQ196606 EPL196606:EPM196606 EZH196606:EZI196606 FJD196606:FJE196606 FSZ196606:FTA196606 GCV196606:GCW196606 GMR196606:GMS196606 GWN196606:GWO196606 HGJ196606:HGK196606 HQF196606:HQG196606 IAB196606:IAC196606 IJX196606:IJY196606 ITT196606:ITU196606 JDP196606:JDQ196606 JNL196606:JNM196606 JXH196606:JXI196606 KHD196606:KHE196606 KQZ196606:KRA196606 LAV196606:LAW196606 LKR196606:LKS196606 LUN196606:LUO196606 MEJ196606:MEK196606 MOF196606:MOG196606 MYB196606:MYC196606 NHX196606:NHY196606 NRT196606:NRU196606 OBP196606:OBQ196606 OLL196606:OLM196606 OVH196606:OVI196606 PFD196606:PFE196606 POZ196606:PPA196606 PYV196606:PYW196606 QIR196606:QIS196606 QSN196606:QSO196606 RCJ196606:RCK196606 RMF196606:RMG196606 RWB196606:RWC196606 SFX196606:SFY196606 SPT196606:SPU196606 SZP196606:SZQ196606 TJL196606:TJM196606 TTH196606:TTI196606 UDD196606:UDE196606 UMZ196606:UNA196606 UWV196606:UWW196606 VGR196606:VGS196606 VQN196606:VQO196606 WAJ196606:WAK196606 WKF196606:WKG196606 WUB196606:WUC196606 HP262142:HQ262142 RL262142:RM262142 ABH262142:ABI262142 ALD262142:ALE262142 AUZ262142:AVA262142 BEV262142:BEW262142 BOR262142:BOS262142 BYN262142:BYO262142 CIJ262142:CIK262142 CSF262142:CSG262142 DCB262142:DCC262142 DLX262142:DLY262142 DVT262142:DVU262142 EFP262142:EFQ262142 EPL262142:EPM262142 EZH262142:EZI262142 FJD262142:FJE262142 FSZ262142:FTA262142 GCV262142:GCW262142 GMR262142:GMS262142 GWN262142:GWO262142 HGJ262142:HGK262142 HQF262142:HQG262142 IAB262142:IAC262142 IJX262142:IJY262142 ITT262142:ITU262142 JDP262142:JDQ262142 JNL262142:JNM262142 JXH262142:JXI262142 KHD262142:KHE262142 KQZ262142:KRA262142 LAV262142:LAW262142 LKR262142:LKS262142 LUN262142:LUO262142 MEJ262142:MEK262142 MOF262142:MOG262142 MYB262142:MYC262142 NHX262142:NHY262142 NRT262142:NRU262142 OBP262142:OBQ262142 OLL262142:OLM262142 OVH262142:OVI262142 PFD262142:PFE262142 POZ262142:PPA262142 PYV262142:PYW262142 QIR262142:QIS262142 QSN262142:QSO262142 RCJ262142:RCK262142 RMF262142:RMG262142 RWB262142:RWC262142 SFX262142:SFY262142 SPT262142:SPU262142 SZP262142:SZQ262142 TJL262142:TJM262142 TTH262142:TTI262142 UDD262142:UDE262142 UMZ262142:UNA262142 UWV262142:UWW262142 VGR262142:VGS262142 VQN262142:VQO262142 WAJ262142:WAK262142 WKF262142:WKG262142 WUB262142:WUC262142 HP327678:HQ327678 RL327678:RM327678 ABH327678:ABI327678 ALD327678:ALE327678 AUZ327678:AVA327678 BEV327678:BEW327678 BOR327678:BOS327678 BYN327678:BYO327678 CIJ327678:CIK327678 CSF327678:CSG327678 DCB327678:DCC327678 DLX327678:DLY327678 DVT327678:DVU327678 EFP327678:EFQ327678 EPL327678:EPM327678 EZH327678:EZI327678 FJD327678:FJE327678 FSZ327678:FTA327678 GCV327678:GCW327678 GMR327678:GMS327678 GWN327678:GWO327678 HGJ327678:HGK327678 HQF327678:HQG327678 IAB327678:IAC327678 IJX327678:IJY327678 ITT327678:ITU327678 JDP327678:JDQ327678 JNL327678:JNM327678 JXH327678:JXI327678 KHD327678:KHE327678 KQZ327678:KRA327678 LAV327678:LAW327678 LKR327678:LKS327678 LUN327678:LUO327678 MEJ327678:MEK327678 MOF327678:MOG327678 MYB327678:MYC327678 NHX327678:NHY327678 NRT327678:NRU327678 OBP327678:OBQ327678 OLL327678:OLM327678 OVH327678:OVI327678 PFD327678:PFE327678 POZ327678:PPA327678 PYV327678:PYW327678 QIR327678:QIS327678 QSN327678:QSO327678 RCJ327678:RCK327678 RMF327678:RMG327678 RWB327678:RWC327678 SFX327678:SFY327678 SPT327678:SPU327678 SZP327678:SZQ327678 TJL327678:TJM327678 TTH327678:TTI327678 UDD327678:UDE327678 UMZ327678:UNA327678 UWV327678:UWW327678 VGR327678:VGS327678 VQN327678:VQO327678 WAJ327678:WAK327678 WKF327678:WKG327678 WUB327678:WUC327678 HP393214:HQ393214 RL393214:RM393214 ABH393214:ABI393214 ALD393214:ALE393214 AUZ393214:AVA393214 BEV393214:BEW393214 BOR393214:BOS393214 BYN393214:BYO393214 CIJ393214:CIK393214 CSF393214:CSG393214 DCB393214:DCC393214 DLX393214:DLY393214 DVT393214:DVU393214 EFP393214:EFQ393214 EPL393214:EPM393214 EZH393214:EZI393214 FJD393214:FJE393214 FSZ393214:FTA393214 GCV393214:GCW393214 GMR393214:GMS393214 GWN393214:GWO393214 HGJ393214:HGK393214 HQF393214:HQG393214 IAB393214:IAC393214 IJX393214:IJY393214 ITT393214:ITU393214 JDP393214:JDQ393214 JNL393214:JNM393214 JXH393214:JXI393214 KHD393214:KHE393214 KQZ393214:KRA393214 LAV393214:LAW393214 LKR393214:LKS393214 LUN393214:LUO393214 MEJ393214:MEK393214 MOF393214:MOG393214 MYB393214:MYC393214 NHX393214:NHY393214 NRT393214:NRU393214 OBP393214:OBQ393214 OLL393214:OLM393214 OVH393214:OVI393214 PFD393214:PFE393214 POZ393214:PPA393214 PYV393214:PYW393214 QIR393214:QIS393214 QSN393214:QSO393214 RCJ393214:RCK393214 RMF393214:RMG393214 RWB393214:RWC393214 SFX393214:SFY393214 SPT393214:SPU393214 SZP393214:SZQ393214 TJL393214:TJM393214 TTH393214:TTI393214 UDD393214:UDE393214 UMZ393214:UNA393214 UWV393214:UWW393214 VGR393214:VGS393214 VQN393214:VQO393214 WAJ393214:WAK393214 WKF393214:WKG393214 WUB393214:WUC393214 HP458750:HQ458750 RL458750:RM458750 ABH458750:ABI458750 ALD458750:ALE458750 AUZ458750:AVA458750 BEV458750:BEW458750 BOR458750:BOS458750 BYN458750:BYO458750 CIJ458750:CIK458750 CSF458750:CSG458750 DCB458750:DCC458750 DLX458750:DLY458750 DVT458750:DVU458750 EFP458750:EFQ458750 EPL458750:EPM458750 EZH458750:EZI458750 FJD458750:FJE458750 FSZ458750:FTA458750 GCV458750:GCW458750 GMR458750:GMS458750 GWN458750:GWO458750 HGJ458750:HGK458750 HQF458750:HQG458750 IAB458750:IAC458750 IJX458750:IJY458750 ITT458750:ITU458750 JDP458750:JDQ458750 JNL458750:JNM458750 JXH458750:JXI458750 KHD458750:KHE458750 KQZ458750:KRA458750 LAV458750:LAW458750 LKR458750:LKS458750 LUN458750:LUO458750 MEJ458750:MEK458750 MOF458750:MOG458750 MYB458750:MYC458750 NHX458750:NHY458750 NRT458750:NRU458750 OBP458750:OBQ458750 OLL458750:OLM458750 OVH458750:OVI458750 PFD458750:PFE458750 POZ458750:PPA458750 PYV458750:PYW458750 QIR458750:QIS458750 QSN458750:QSO458750 RCJ458750:RCK458750 RMF458750:RMG458750 RWB458750:RWC458750 SFX458750:SFY458750 SPT458750:SPU458750 SZP458750:SZQ458750 TJL458750:TJM458750 TTH458750:TTI458750 UDD458750:UDE458750 UMZ458750:UNA458750 UWV458750:UWW458750 VGR458750:VGS458750 VQN458750:VQO458750 WAJ458750:WAK458750 WKF458750:WKG458750 WUB458750:WUC458750 HP524286:HQ524286 RL524286:RM524286 ABH524286:ABI524286 ALD524286:ALE524286 AUZ524286:AVA524286 BEV524286:BEW524286 BOR524286:BOS524286 BYN524286:BYO524286 CIJ524286:CIK524286 CSF524286:CSG524286 DCB524286:DCC524286 DLX524286:DLY524286 DVT524286:DVU524286 EFP524286:EFQ524286 EPL524286:EPM524286 EZH524286:EZI524286 FJD524286:FJE524286 FSZ524286:FTA524286 GCV524286:GCW524286 GMR524286:GMS524286 GWN524286:GWO524286 HGJ524286:HGK524286 HQF524286:HQG524286 IAB524286:IAC524286 IJX524286:IJY524286 ITT524286:ITU524286 JDP524286:JDQ524286 JNL524286:JNM524286 JXH524286:JXI524286 KHD524286:KHE524286 KQZ524286:KRA524286 LAV524286:LAW524286 LKR524286:LKS524286 LUN524286:LUO524286 MEJ524286:MEK524286 MOF524286:MOG524286 MYB524286:MYC524286 NHX524286:NHY524286 NRT524286:NRU524286 OBP524286:OBQ524286 OLL524286:OLM524286 OVH524286:OVI524286 PFD524286:PFE524286 POZ524286:PPA524286 PYV524286:PYW524286 QIR524286:QIS524286 QSN524286:QSO524286 RCJ524286:RCK524286 RMF524286:RMG524286 RWB524286:RWC524286 SFX524286:SFY524286 SPT524286:SPU524286 SZP524286:SZQ524286 TJL524286:TJM524286 TTH524286:TTI524286 UDD524286:UDE524286 UMZ524286:UNA524286 UWV524286:UWW524286 VGR524286:VGS524286 VQN524286:VQO524286 WAJ524286:WAK524286 WKF524286:WKG524286 WUB524286:WUC524286 HP589822:HQ589822 RL589822:RM589822 ABH589822:ABI589822 ALD589822:ALE589822 AUZ589822:AVA589822 BEV589822:BEW589822 BOR589822:BOS589822 BYN589822:BYO589822 CIJ589822:CIK589822 CSF589822:CSG589822 DCB589822:DCC589822 DLX589822:DLY589822 DVT589822:DVU589822 EFP589822:EFQ589822 EPL589822:EPM589822 EZH589822:EZI589822 FJD589822:FJE589822 FSZ589822:FTA589822 GCV589822:GCW589822 GMR589822:GMS589822 GWN589822:GWO589822 HGJ589822:HGK589822 HQF589822:HQG589822 IAB589822:IAC589822 IJX589822:IJY589822 ITT589822:ITU589822 JDP589822:JDQ589822 JNL589822:JNM589822 JXH589822:JXI589822 KHD589822:KHE589822 KQZ589822:KRA589822 LAV589822:LAW589822 LKR589822:LKS589822 LUN589822:LUO589822 MEJ589822:MEK589822 MOF589822:MOG589822 MYB589822:MYC589822 NHX589822:NHY589822 NRT589822:NRU589822 OBP589822:OBQ589822 OLL589822:OLM589822 OVH589822:OVI589822 PFD589822:PFE589822 POZ589822:PPA589822 PYV589822:PYW589822 QIR589822:QIS589822 QSN589822:QSO589822 RCJ589822:RCK589822 RMF589822:RMG589822 RWB589822:RWC589822 SFX589822:SFY589822 SPT589822:SPU589822 SZP589822:SZQ589822 TJL589822:TJM589822 TTH589822:TTI589822 UDD589822:UDE589822 UMZ589822:UNA589822 UWV589822:UWW589822 VGR589822:VGS589822 VQN589822:VQO589822 WAJ589822:WAK589822 WKF589822:WKG589822 WUB589822:WUC589822 HP655358:HQ655358 RL655358:RM655358 ABH655358:ABI655358 ALD655358:ALE655358 AUZ655358:AVA655358 BEV655358:BEW655358 BOR655358:BOS655358 BYN655358:BYO655358 CIJ655358:CIK655358 CSF655358:CSG655358 DCB655358:DCC655358 DLX655358:DLY655358 DVT655358:DVU655358 EFP655358:EFQ655358 EPL655358:EPM655358 EZH655358:EZI655358 FJD655358:FJE655358 FSZ655358:FTA655358 GCV655358:GCW655358 GMR655358:GMS655358 GWN655358:GWO655358 HGJ655358:HGK655358 HQF655358:HQG655358 IAB655358:IAC655358 IJX655358:IJY655358 ITT655358:ITU655358 JDP655358:JDQ655358 JNL655358:JNM655358 JXH655358:JXI655358 KHD655358:KHE655358 KQZ655358:KRA655358 LAV655358:LAW655358 LKR655358:LKS655358 LUN655358:LUO655358 MEJ655358:MEK655358 MOF655358:MOG655358 MYB655358:MYC655358 NHX655358:NHY655358 NRT655358:NRU655358 OBP655358:OBQ655358 OLL655358:OLM655358 OVH655358:OVI655358 PFD655358:PFE655358 POZ655358:PPA655358 PYV655358:PYW655358 QIR655358:QIS655358 QSN655358:QSO655358 RCJ655358:RCK655358 RMF655358:RMG655358 RWB655358:RWC655358 SFX655358:SFY655358 SPT655358:SPU655358 SZP655358:SZQ655358 TJL655358:TJM655358 TTH655358:TTI655358 UDD655358:UDE655358 UMZ655358:UNA655358 UWV655358:UWW655358 VGR655358:VGS655358 VQN655358:VQO655358 WAJ655358:WAK655358 WKF655358:WKG655358 WUB655358:WUC655358 HP720894:HQ720894 RL720894:RM720894 ABH720894:ABI720894 ALD720894:ALE720894 AUZ720894:AVA720894 BEV720894:BEW720894 BOR720894:BOS720894 BYN720894:BYO720894 CIJ720894:CIK720894 CSF720894:CSG720894 DCB720894:DCC720894 DLX720894:DLY720894 DVT720894:DVU720894 EFP720894:EFQ720894 EPL720894:EPM720894 EZH720894:EZI720894 FJD720894:FJE720894 FSZ720894:FTA720894 GCV720894:GCW720894 GMR720894:GMS720894 GWN720894:GWO720894 HGJ720894:HGK720894 HQF720894:HQG720894 IAB720894:IAC720894 IJX720894:IJY720894 ITT720894:ITU720894 JDP720894:JDQ720894 JNL720894:JNM720894 JXH720894:JXI720894 KHD720894:KHE720894 KQZ720894:KRA720894 LAV720894:LAW720894 LKR720894:LKS720894 LUN720894:LUO720894 MEJ720894:MEK720894 MOF720894:MOG720894 MYB720894:MYC720894 NHX720894:NHY720894 NRT720894:NRU720894 OBP720894:OBQ720894 OLL720894:OLM720894 OVH720894:OVI720894 PFD720894:PFE720894 POZ720894:PPA720894 PYV720894:PYW720894 QIR720894:QIS720894 QSN720894:QSO720894 RCJ720894:RCK720894 RMF720894:RMG720894 RWB720894:RWC720894 SFX720894:SFY720894 SPT720894:SPU720894 SZP720894:SZQ720894 TJL720894:TJM720894 TTH720894:TTI720894 UDD720894:UDE720894 UMZ720894:UNA720894 UWV720894:UWW720894 VGR720894:VGS720894 VQN720894:VQO720894 WAJ720894:WAK720894 WKF720894:WKG720894 WUB720894:WUC720894 HP786430:HQ786430 RL786430:RM786430 ABH786430:ABI786430 ALD786430:ALE786430 AUZ786430:AVA786430 BEV786430:BEW786430 BOR786430:BOS786430 BYN786430:BYO786430 CIJ786430:CIK786430 CSF786430:CSG786430 DCB786430:DCC786430 DLX786430:DLY786430 DVT786430:DVU786430 EFP786430:EFQ786430 EPL786430:EPM786430 EZH786430:EZI786430 FJD786430:FJE786430 FSZ786430:FTA786430 GCV786430:GCW786430 GMR786430:GMS786430 GWN786430:GWO786430 HGJ786430:HGK786430 HQF786430:HQG786430 IAB786430:IAC786430 IJX786430:IJY786430 ITT786430:ITU786430 JDP786430:JDQ786430 JNL786430:JNM786430 JXH786430:JXI786430 KHD786430:KHE786430 KQZ786430:KRA786430 LAV786430:LAW786430 LKR786430:LKS786430 LUN786430:LUO786430 MEJ786430:MEK786430 MOF786430:MOG786430 MYB786430:MYC786430 NHX786430:NHY786430 NRT786430:NRU786430 OBP786430:OBQ786430 OLL786430:OLM786430 OVH786430:OVI786430 PFD786430:PFE786430 POZ786430:PPA786430 PYV786430:PYW786430 QIR786430:QIS786430 QSN786430:QSO786430 RCJ786430:RCK786430 RMF786430:RMG786430 RWB786430:RWC786430 SFX786430:SFY786430 SPT786430:SPU786430 SZP786430:SZQ786430 TJL786430:TJM786430 TTH786430:TTI786430 UDD786430:UDE786430 UMZ786430:UNA786430 UWV786430:UWW786430 VGR786430:VGS786430 VQN786430:VQO786430 WAJ786430:WAK786430 WKF786430:WKG786430 WUB786430:WUC786430 HP851966:HQ851966 RL851966:RM851966 ABH851966:ABI851966 ALD851966:ALE851966 AUZ851966:AVA851966 BEV851966:BEW851966 BOR851966:BOS851966 BYN851966:BYO851966 CIJ851966:CIK851966 CSF851966:CSG851966 DCB851966:DCC851966 DLX851966:DLY851966 DVT851966:DVU851966 EFP851966:EFQ851966 EPL851966:EPM851966 EZH851966:EZI851966 FJD851966:FJE851966 FSZ851966:FTA851966 GCV851966:GCW851966 GMR851966:GMS851966 GWN851966:GWO851966 HGJ851966:HGK851966 HQF851966:HQG851966 IAB851966:IAC851966 IJX851966:IJY851966 ITT851966:ITU851966 JDP851966:JDQ851966 JNL851966:JNM851966 JXH851966:JXI851966 KHD851966:KHE851966 KQZ851966:KRA851966 LAV851966:LAW851966 LKR851966:LKS851966 LUN851966:LUO851966 MEJ851966:MEK851966 MOF851966:MOG851966 MYB851966:MYC851966 NHX851966:NHY851966 NRT851966:NRU851966 OBP851966:OBQ851966 OLL851966:OLM851966 OVH851966:OVI851966 PFD851966:PFE851966 POZ851966:PPA851966 PYV851966:PYW851966 QIR851966:QIS851966 QSN851966:QSO851966 RCJ851966:RCK851966 RMF851966:RMG851966 RWB851966:RWC851966 SFX851966:SFY851966 SPT851966:SPU851966 SZP851966:SZQ851966 TJL851966:TJM851966 TTH851966:TTI851966 UDD851966:UDE851966 UMZ851966:UNA851966 UWV851966:UWW851966 VGR851966:VGS851966 VQN851966:VQO851966 WAJ851966:WAK851966 WKF851966:WKG851966 WUB851966:WUC851966 HP917502:HQ917502 RL917502:RM917502 ABH917502:ABI917502 ALD917502:ALE917502 AUZ917502:AVA917502 BEV917502:BEW917502 BOR917502:BOS917502 BYN917502:BYO917502 CIJ917502:CIK917502 CSF917502:CSG917502 DCB917502:DCC917502 DLX917502:DLY917502 DVT917502:DVU917502 EFP917502:EFQ917502 EPL917502:EPM917502 EZH917502:EZI917502 FJD917502:FJE917502 FSZ917502:FTA917502 GCV917502:GCW917502 GMR917502:GMS917502 GWN917502:GWO917502 HGJ917502:HGK917502 HQF917502:HQG917502 IAB917502:IAC917502 IJX917502:IJY917502 ITT917502:ITU917502 JDP917502:JDQ917502 JNL917502:JNM917502 JXH917502:JXI917502 KHD917502:KHE917502 KQZ917502:KRA917502 LAV917502:LAW917502 LKR917502:LKS917502 LUN917502:LUO917502 MEJ917502:MEK917502 MOF917502:MOG917502 MYB917502:MYC917502 NHX917502:NHY917502 NRT917502:NRU917502 OBP917502:OBQ917502 OLL917502:OLM917502 OVH917502:OVI917502 PFD917502:PFE917502 POZ917502:PPA917502 PYV917502:PYW917502 QIR917502:QIS917502 QSN917502:QSO917502 RCJ917502:RCK917502 RMF917502:RMG917502 RWB917502:RWC917502 SFX917502:SFY917502 SPT917502:SPU917502 SZP917502:SZQ917502 TJL917502:TJM917502 TTH917502:TTI917502 UDD917502:UDE917502 UMZ917502:UNA917502 UWV917502:UWW917502 VGR917502:VGS917502 VQN917502:VQO917502 WAJ917502:WAK917502 WKF917502:WKG917502 WUB917502:WUC917502 HP983038:HQ983038 RL983038:RM983038 ABH983038:ABI983038 ALD983038:ALE983038 AUZ983038:AVA983038 BEV983038:BEW983038 BOR983038:BOS983038 BYN983038:BYO983038 CIJ983038:CIK983038 CSF983038:CSG983038 DCB983038:DCC983038 DLX983038:DLY983038 DVT983038:DVU983038 EFP983038:EFQ983038 EPL983038:EPM983038 EZH983038:EZI983038 FJD983038:FJE983038 FSZ983038:FTA983038 GCV983038:GCW983038 GMR983038:GMS983038 GWN983038:GWO983038 HGJ983038:HGK983038 HQF983038:HQG983038 IAB983038:IAC983038 IJX983038:IJY983038 ITT983038:ITU983038 JDP983038:JDQ983038 JNL983038:JNM983038 JXH983038:JXI983038 KHD983038:KHE983038 KQZ983038:KRA983038 LAV983038:LAW983038 LKR983038:LKS983038 LUN983038:LUO983038 MEJ983038:MEK983038 MOF983038:MOG983038 MYB983038:MYC983038 NHX983038:NHY983038 NRT983038:NRU983038 OBP983038:OBQ983038 OLL983038:OLM983038 OVH983038:OVI983038 PFD983038:PFE983038 POZ983038:PPA983038 PYV983038:PYW983038 QIR983038:QIS983038 QSN983038:QSO983038 RCJ983038:RCK983038 RMF983038:RMG983038 RWB983038:RWC983038 SFX983038:SFY983038 SPT983038:SPU983038 SZP983038:SZQ983038 TJL983038:TJM983038 TTH983038:TTI983038 UDD983038:UDE983038 UMZ983038:UNA983038 UWV983038:UWW983038 VGR983038:VGS983038 VQN983038:VQO983038 WAJ983038:WAK983038 WKF983038:WKG983038 WUB983038:WUC983038 HT8:HV8 RP8:RR8 ABL8:ABN8 ALH8:ALJ8 AVD8:AVF8 BEZ8:BFB8 BOV8:BOX8 BYR8:BYT8 CIN8:CIP8 CSJ8:CSL8 DCF8:DCH8 DMB8:DMD8 DVX8:DVZ8 EFT8:EFV8 EPP8:EPR8 EZL8:EZN8 FJH8:FJJ8 FTD8:FTF8 GCZ8:GDB8 GMV8:GMX8 GWR8:GWT8 HGN8:HGP8 HQJ8:HQL8 IAF8:IAH8 IKB8:IKD8 ITX8:ITZ8 JDT8:JDV8 JNP8:JNR8 JXL8:JXN8 KHH8:KHJ8 KRD8:KRF8 LAZ8:LBB8 LKV8:LKX8 LUR8:LUT8 MEN8:MEP8 MOJ8:MOL8 MYF8:MYH8 NIB8:NID8 NRX8:NRZ8 OBT8:OBV8 OLP8:OLR8 OVL8:OVN8 PFH8:PFJ8 PPD8:PPF8 PYZ8:PZB8 QIV8:QIX8 QSR8:QST8 RCN8:RCP8 RMJ8:RML8 RWF8:RWH8 SGB8:SGD8 SPX8:SPZ8 SZT8:SZV8 TJP8:TJR8 TTL8:TTN8 UDH8:UDJ8 UND8:UNF8 UWZ8:UXB8 VGV8:VGX8 VQR8:VQT8 WAN8:WAP8 WKJ8:WKL8 WUF8:WUH8 HT65534:HV65534 RP65534:RR65534 ABL65534:ABN65534 ALH65534:ALJ65534 AVD65534:AVF65534 BEZ65534:BFB65534 BOV65534:BOX65534 BYR65534:BYT65534 CIN65534:CIP65534 CSJ65534:CSL65534 DCF65534:DCH65534 DMB65534:DMD65534 DVX65534:DVZ65534 EFT65534:EFV65534 EPP65534:EPR65534 EZL65534:EZN65534 FJH65534:FJJ65534 FTD65534:FTF65534 GCZ65534:GDB65534 GMV65534:GMX65534 GWR65534:GWT65534 HGN65534:HGP65534 HQJ65534:HQL65534 IAF65534:IAH65534 IKB65534:IKD65534 ITX65534:ITZ65534 JDT65534:JDV65534 JNP65534:JNR65534 JXL65534:JXN65534 KHH65534:KHJ65534 KRD65534:KRF65534 LAZ65534:LBB65534 LKV65534:LKX65534 LUR65534:LUT65534 MEN65534:MEP65534 MOJ65534:MOL65534 MYF65534:MYH65534 NIB65534:NID65534 NRX65534:NRZ65534 OBT65534:OBV65534 OLP65534:OLR65534 OVL65534:OVN65534 PFH65534:PFJ65534 PPD65534:PPF65534 PYZ65534:PZB65534 QIV65534:QIX65534 QSR65534:QST65534 RCN65534:RCP65534 RMJ65534:RML65534 RWF65534:RWH65534 SGB65534:SGD65534 SPX65534:SPZ65534 SZT65534:SZV65534 TJP65534:TJR65534 TTL65534:TTN65534 UDH65534:UDJ65534 UND65534:UNF65534 UWZ65534:UXB65534 VGV65534:VGX65534 VQR65534:VQT65534 WAN65534:WAP65534 WKJ65534:WKL65534 WUF65534:WUH65534 HT131070:HV131070 RP131070:RR131070 ABL131070:ABN131070 ALH131070:ALJ131070 AVD131070:AVF131070 BEZ131070:BFB131070 BOV131070:BOX131070 BYR131070:BYT131070 CIN131070:CIP131070 CSJ131070:CSL131070 DCF131070:DCH131070 DMB131070:DMD131070 DVX131070:DVZ131070 EFT131070:EFV131070 EPP131070:EPR131070 EZL131070:EZN131070 FJH131070:FJJ131070 FTD131070:FTF131070 GCZ131070:GDB131070 GMV131070:GMX131070 GWR131070:GWT131070 HGN131070:HGP131070 HQJ131070:HQL131070 IAF131070:IAH131070 IKB131070:IKD131070 ITX131070:ITZ131070 JDT131070:JDV131070 JNP131070:JNR131070 JXL131070:JXN131070 KHH131070:KHJ131070 KRD131070:KRF131070 LAZ131070:LBB131070 LKV131070:LKX131070 LUR131070:LUT131070 MEN131070:MEP131070 MOJ131070:MOL131070 MYF131070:MYH131070 NIB131070:NID131070 NRX131070:NRZ131070 OBT131070:OBV131070 OLP131070:OLR131070 OVL131070:OVN131070 PFH131070:PFJ131070 PPD131070:PPF131070 PYZ131070:PZB131070 QIV131070:QIX131070 QSR131070:QST131070 RCN131070:RCP131070 RMJ131070:RML131070 RWF131070:RWH131070 SGB131070:SGD131070 SPX131070:SPZ131070 SZT131070:SZV131070 TJP131070:TJR131070 TTL131070:TTN131070 UDH131070:UDJ131070 UND131070:UNF131070 UWZ131070:UXB131070 VGV131070:VGX131070 VQR131070:VQT131070 WAN131070:WAP131070 WKJ131070:WKL131070 WUF131070:WUH131070 HT196606:HV196606 RP196606:RR196606 ABL196606:ABN196606 ALH196606:ALJ196606 AVD196606:AVF196606 BEZ196606:BFB196606 BOV196606:BOX196606 BYR196606:BYT196606 CIN196606:CIP196606 CSJ196606:CSL196606 DCF196606:DCH196606 DMB196606:DMD196606 DVX196606:DVZ196606 EFT196606:EFV196606 EPP196606:EPR196606 EZL196606:EZN196606 FJH196606:FJJ196606 FTD196606:FTF196606 GCZ196606:GDB196606 GMV196606:GMX196606 GWR196606:GWT196606 HGN196606:HGP196606 HQJ196606:HQL196606 IAF196606:IAH196606 IKB196606:IKD196606 ITX196606:ITZ196606 JDT196606:JDV196606 JNP196606:JNR196606 JXL196606:JXN196606 KHH196606:KHJ196606 KRD196606:KRF196606 LAZ196606:LBB196606 LKV196606:LKX196606 LUR196606:LUT196606 MEN196606:MEP196606 MOJ196606:MOL196606 MYF196606:MYH196606 NIB196606:NID196606 NRX196606:NRZ196606 OBT196606:OBV196606 OLP196606:OLR196606 OVL196606:OVN196606 PFH196606:PFJ196606 PPD196606:PPF196606 PYZ196606:PZB196606 QIV196606:QIX196606 QSR196606:QST196606 RCN196606:RCP196606 RMJ196606:RML196606 RWF196606:RWH196606 SGB196606:SGD196606 SPX196606:SPZ196606 SZT196606:SZV196606 TJP196606:TJR196606 TTL196606:TTN196606 UDH196606:UDJ196606 UND196606:UNF196606 UWZ196606:UXB196606 VGV196606:VGX196606 VQR196606:VQT196606 WAN196606:WAP196606 WKJ196606:WKL196606 WUF196606:WUH196606 HT262142:HV262142 RP262142:RR262142 ABL262142:ABN262142 ALH262142:ALJ262142 AVD262142:AVF262142 BEZ262142:BFB262142 BOV262142:BOX262142 BYR262142:BYT262142 CIN262142:CIP262142 CSJ262142:CSL262142 DCF262142:DCH262142 DMB262142:DMD262142 DVX262142:DVZ262142 EFT262142:EFV262142 EPP262142:EPR262142 EZL262142:EZN262142 FJH262142:FJJ262142 FTD262142:FTF262142 GCZ262142:GDB262142 GMV262142:GMX262142 GWR262142:GWT262142 HGN262142:HGP262142 HQJ262142:HQL262142 IAF262142:IAH262142 IKB262142:IKD262142 ITX262142:ITZ262142 JDT262142:JDV262142 JNP262142:JNR262142 JXL262142:JXN262142 KHH262142:KHJ262142 KRD262142:KRF262142 LAZ262142:LBB262142 LKV262142:LKX262142 LUR262142:LUT262142 MEN262142:MEP262142 MOJ262142:MOL262142 MYF262142:MYH262142 NIB262142:NID262142 NRX262142:NRZ262142 OBT262142:OBV262142 OLP262142:OLR262142 OVL262142:OVN262142 PFH262142:PFJ262142 PPD262142:PPF262142 PYZ262142:PZB262142 QIV262142:QIX262142 QSR262142:QST262142 RCN262142:RCP262142 RMJ262142:RML262142 RWF262142:RWH262142 SGB262142:SGD262142 SPX262142:SPZ262142 SZT262142:SZV262142 TJP262142:TJR262142 TTL262142:TTN262142 UDH262142:UDJ262142 UND262142:UNF262142 UWZ262142:UXB262142 VGV262142:VGX262142 VQR262142:VQT262142 WAN262142:WAP262142 WKJ262142:WKL262142 WUF262142:WUH262142 HT327678:HV327678 RP327678:RR327678 ABL327678:ABN327678 ALH327678:ALJ327678 AVD327678:AVF327678 BEZ327678:BFB327678 BOV327678:BOX327678 BYR327678:BYT327678 CIN327678:CIP327678 CSJ327678:CSL327678 DCF327678:DCH327678 DMB327678:DMD327678 DVX327678:DVZ327678 EFT327678:EFV327678 EPP327678:EPR327678 EZL327678:EZN327678 FJH327678:FJJ327678 FTD327678:FTF327678 GCZ327678:GDB327678 GMV327678:GMX327678 GWR327678:GWT327678 HGN327678:HGP327678 HQJ327678:HQL327678 IAF327678:IAH327678 IKB327678:IKD327678 ITX327678:ITZ327678 JDT327678:JDV327678 JNP327678:JNR327678 JXL327678:JXN327678 KHH327678:KHJ327678 KRD327678:KRF327678 LAZ327678:LBB327678 LKV327678:LKX327678 LUR327678:LUT327678 MEN327678:MEP327678 MOJ327678:MOL327678 MYF327678:MYH327678 NIB327678:NID327678 NRX327678:NRZ327678 OBT327678:OBV327678 OLP327678:OLR327678 OVL327678:OVN327678 PFH327678:PFJ327678 PPD327678:PPF327678 PYZ327678:PZB327678 QIV327678:QIX327678 QSR327678:QST327678 RCN327678:RCP327678 RMJ327678:RML327678 RWF327678:RWH327678 SGB327678:SGD327678 SPX327678:SPZ327678 SZT327678:SZV327678 TJP327678:TJR327678 TTL327678:TTN327678 UDH327678:UDJ327678 UND327678:UNF327678 UWZ327678:UXB327678 VGV327678:VGX327678 VQR327678:VQT327678 WAN327678:WAP327678 WKJ327678:WKL327678 WUF327678:WUH327678 HT393214:HV393214 RP393214:RR393214 ABL393214:ABN393214 ALH393214:ALJ393214 AVD393214:AVF393214 BEZ393214:BFB393214 BOV393214:BOX393214 BYR393214:BYT393214 CIN393214:CIP393214 CSJ393214:CSL393214 DCF393214:DCH393214 DMB393214:DMD393214 DVX393214:DVZ393214 EFT393214:EFV393214 EPP393214:EPR393214 EZL393214:EZN393214 FJH393214:FJJ393214 FTD393214:FTF393214 GCZ393214:GDB393214 GMV393214:GMX393214 GWR393214:GWT393214 HGN393214:HGP393214 HQJ393214:HQL393214 IAF393214:IAH393214 IKB393214:IKD393214 ITX393214:ITZ393214 JDT393214:JDV393214 JNP393214:JNR393214 JXL393214:JXN393214 KHH393214:KHJ393214 KRD393214:KRF393214 LAZ393214:LBB393214 LKV393214:LKX393214 LUR393214:LUT393214 MEN393214:MEP393214 MOJ393214:MOL393214 MYF393214:MYH393214 NIB393214:NID393214 NRX393214:NRZ393214 OBT393214:OBV393214 OLP393214:OLR393214 OVL393214:OVN393214 PFH393214:PFJ393214 PPD393214:PPF393214 PYZ393214:PZB393214 QIV393214:QIX393214 QSR393214:QST393214 RCN393214:RCP393214 RMJ393214:RML393214 RWF393214:RWH393214 SGB393214:SGD393214 SPX393214:SPZ393214 SZT393214:SZV393214 TJP393214:TJR393214 TTL393214:TTN393214 UDH393214:UDJ393214 UND393214:UNF393214 UWZ393214:UXB393214 VGV393214:VGX393214 VQR393214:VQT393214 WAN393214:WAP393214 WKJ393214:WKL393214 WUF393214:WUH393214 HT458750:HV458750 RP458750:RR458750 ABL458750:ABN458750 ALH458750:ALJ458750 AVD458750:AVF458750 BEZ458750:BFB458750 BOV458750:BOX458750 BYR458750:BYT458750 CIN458750:CIP458750 CSJ458750:CSL458750 DCF458750:DCH458750 DMB458750:DMD458750 DVX458750:DVZ458750 EFT458750:EFV458750 EPP458750:EPR458750 EZL458750:EZN458750 FJH458750:FJJ458750 FTD458750:FTF458750 GCZ458750:GDB458750 GMV458750:GMX458750 GWR458750:GWT458750 HGN458750:HGP458750 HQJ458750:HQL458750 IAF458750:IAH458750 IKB458750:IKD458750 ITX458750:ITZ458750 JDT458750:JDV458750 JNP458750:JNR458750 JXL458750:JXN458750 KHH458750:KHJ458750 KRD458750:KRF458750 LAZ458750:LBB458750 LKV458750:LKX458750 LUR458750:LUT458750 MEN458750:MEP458750 MOJ458750:MOL458750 MYF458750:MYH458750 NIB458750:NID458750 NRX458750:NRZ458750 OBT458750:OBV458750 OLP458750:OLR458750 OVL458750:OVN458750 PFH458750:PFJ458750 PPD458750:PPF458750 PYZ458750:PZB458750 QIV458750:QIX458750 QSR458750:QST458750 RCN458750:RCP458750 RMJ458750:RML458750 RWF458750:RWH458750 SGB458750:SGD458750 SPX458750:SPZ458750 SZT458750:SZV458750 TJP458750:TJR458750 TTL458750:TTN458750 UDH458750:UDJ458750 UND458750:UNF458750 UWZ458750:UXB458750 VGV458750:VGX458750 VQR458750:VQT458750 WAN458750:WAP458750 WKJ458750:WKL458750 WUF458750:WUH458750 HT524286:HV524286 RP524286:RR524286 ABL524286:ABN524286 ALH524286:ALJ524286 AVD524286:AVF524286 BEZ524286:BFB524286 BOV524286:BOX524286 BYR524286:BYT524286 CIN524286:CIP524286 CSJ524286:CSL524286 DCF524286:DCH524286 DMB524286:DMD524286 DVX524286:DVZ524286 EFT524286:EFV524286 EPP524286:EPR524286 EZL524286:EZN524286 FJH524286:FJJ524286 FTD524286:FTF524286 GCZ524286:GDB524286 GMV524286:GMX524286 GWR524286:GWT524286 HGN524286:HGP524286 HQJ524286:HQL524286 IAF524286:IAH524286 IKB524286:IKD524286 ITX524286:ITZ524286 JDT524286:JDV524286 JNP524286:JNR524286 JXL524286:JXN524286 KHH524286:KHJ524286 KRD524286:KRF524286 LAZ524286:LBB524286 LKV524286:LKX524286 LUR524286:LUT524286 MEN524286:MEP524286 MOJ524286:MOL524286 MYF524286:MYH524286 NIB524286:NID524286 NRX524286:NRZ524286 OBT524286:OBV524286 OLP524286:OLR524286 OVL524286:OVN524286 PFH524286:PFJ524286 PPD524286:PPF524286 PYZ524286:PZB524286 QIV524286:QIX524286 QSR524286:QST524286 RCN524286:RCP524286 RMJ524286:RML524286 RWF524286:RWH524286 SGB524286:SGD524286 SPX524286:SPZ524286 SZT524286:SZV524286 TJP524286:TJR524286 TTL524286:TTN524286 UDH524286:UDJ524286 UND524286:UNF524286 UWZ524286:UXB524286 VGV524286:VGX524286 VQR524286:VQT524286 WAN524286:WAP524286 WKJ524286:WKL524286 WUF524286:WUH524286 HT589822:HV589822 RP589822:RR589822 ABL589822:ABN589822 ALH589822:ALJ589822 AVD589822:AVF589822 BEZ589822:BFB589822 BOV589822:BOX589822 BYR589822:BYT589822 CIN589822:CIP589822 CSJ589822:CSL589822 DCF589822:DCH589822 DMB589822:DMD589822 DVX589822:DVZ589822 EFT589822:EFV589822 EPP589822:EPR589822 EZL589822:EZN589822 FJH589822:FJJ589822 FTD589822:FTF589822 GCZ589822:GDB589822 GMV589822:GMX589822 GWR589822:GWT589822 HGN589822:HGP589822 HQJ589822:HQL589822 IAF589822:IAH589822 IKB589822:IKD589822 ITX589822:ITZ589822 JDT589822:JDV589822 JNP589822:JNR589822 JXL589822:JXN589822 KHH589822:KHJ589822 KRD589822:KRF589822 LAZ589822:LBB589822 LKV589822:LKX589822 LUR589822:LUT589822 MEN589822:MEP589822 MOJ589822:MOL589822 MYF589822:MYH589822 NIB589822:NID589822 NRX589822:NRZ589822 OBT589822:OBV589822 OLP589822:OLR589822 OVL589822:OVN589822 PFH589822:PFJ589822 PPD589822:PPF589822 PYZ589822:PZB589822 QIV589822:QIX589822 QSR589822:QST589822 RCN589822:RCP589822 RMJ589822:RML589822 RWF589822:RWH589822 SGB589822:SGD589822 SPX589822:SPZ589822 SZT589822:SZV589822 TJP589822:TJR589822 TTL589822:TTN589822 UDH589822:UDJ589822 UND589822:UNF589822 UWZ589822:UXB589822 VGV589822:VGX589822 VQR589822:VQT589822 WAN589822:WAP589822 WKJ589822:WKL589822 WUF589822:WUH589822 HT655358:HV655358 RP655358:RR655358 ABL655358:ABN655358 ALH655358:ALJ655358 AVD655358:AVF655358 BEZ655358:BFB655358 BOV655358:BOX655358 BYR655358:BYT655358 CIN655358:CIP655358 CSJ655358:CSL655358 DCF655358:DCH655358 DMB655358:DMD655358 DVX655358:DVZ655358 EFT655358:EFV655358 EPP655358:EPR655358 EZL655358:EZN655358 FJH655358:FJJ655358 FTD655358:FTF655358 GCZ655358:GDB655358 GMV655358:GMX655358 GWR655358:GWT655358 HGN655358:HGP655358 HQJ655358:HQL655358 IAF655358:IAH655358 IKB655358:IKD655358 ITX655358:ITZ655358 JDT655358:JDV655358 JNP655358:JNR655358 JXL655358:JXN655358 KHH655358:KHJ655358 KRD655358:KRF655358 LAZ655358:LBB655358 LKV655358:LKX655358 LUR655358:LUT655358 MEN655358:MEP655358 MOJ655358:MOL655358 MYF655358:MYH655358 NIB655358:NID655358 NRX655358:NRZ655358 OBT655358:OBV655358 OLP655358:OLR655358 OVL655358:OVN655358 PFH655358:PFJ655358 PPD655358:PPF655358 PYZ655358:PZB655358 QIV655358:QIX655358 QSR655358:QST655358 RCN655358:RCP655358 RMJ655358:RML655358 RWF655358:RWH655358 SGB655358:SGD655358 SPX655358:SPZ655358 SZT655358:SZV655358 TJP655358:TJR655358 TTL655358:TTN655358 UDH655358:UDJ655358 UND655358:UNF655358 UWZ655358:UXB655358 VGV655358:VGX655358 VQR655358:VQT655358 WAN655358:WAP655358 WKJ655358:WKL655358 WUF655358:WUH655358 HT720894:HV720894 RP720894:RR720894 ABL720894:ABN720894 ALH720894:ALJ720894 AVD720894:AVF720894 BEZ720894:BFB720894 BOV720894:BOX720894 BYR720894:BYT720894 CIN720894:CIP720894 CSJ720894:CSL720894 DCF720894:DCH720894 DMB720894:DMD720894 DVX720894:DVZ720894 EFT720894:EFV720894 EPP720894:EPR720894 EZL720894:EZN720894 FJH720894:FJJ720894 FTD720894:FTF720894 GCZ720894:GDB720894 GMV720894:GMX720894 GWR720894:GWT720894 HGN720894:HGP720894 HQJ720894:HQL720894 IAF720894:IAH720894 IKB720894:IKD720894 ITX720894:ITZ720894 JDT720894:JDV720894 JNP720894:JNR720894 JXL720894:JXN720894 KHH720894:KHJ720894 KRD720894:KRF720894 LAZ720894:LBB720894 LKV720894:LKX720894 LUR720894:LUT720894 MEN720894:MEP720894 MOJ720894:MOL720894 MYF720894:MYH720894 NIB720894:NID720894 NRX720894:NRZ720894 OBT720894:OBV720894 OLP720894:OLR720894 OVL720894:OVN720894 PFH720894:PFJ720894 PPD720894:PPF720894 PYZ720894:PZB720894 QIV720894:QIX720894 QSR720894:QST720894 RCN720894:RCP720894 RMJ720894:RML720894 RWF720894:RWH720894 SGB720894:SGD720894 SPX720894:SPZ720894 SZT720894:SZV720894 TJP720894:TJR720894 TTL720894:TTN720894 UDH720894:UDJ720894 UND720894:UNF720894 UWZ720894:UXB720894 VGV720894:VGX720894 VQR720894:VQT720894 WAN720894:WAP720894 WKJ720894:WKL720894 WUF720894:WUH720894 HT786430:HV786430 RP786430:RR786430 ABL786430:ABN786430 ALH786430:ALJ786430 AVD786430:AVF786430 BEZ786430:BFB786430 BOV786430:BOX786430 BYR786430:BYT786430 CIN786430:CIP786430 CSJ786430:CSL786430 DCF786430:DCH786430 DMB786430:DMD786430 DVX786430:DVZ786430 EFT786430:EFV786430 EPP786430:EPR786430 EZL786430:EZN786430 FJH786430:FJJ786430 FTD786430:FTF786430 GCZ786430:GDB786430 GMV786430:GMX786430 GWR786430:GWT786430 HGN786430:HGP786430 HQJ786430:HQL786430 IAF786430:IAH786430 IKB786430:IKD786430 ITX786430:ITZ786430 JDT786430:JDV786430 JNP786430:JNR786430 JXL786430:JXN786430 KHH786430:KHJ786430 KRD786430:KRF786430 LAZ786430:LBB786430 LKV786430:LKX786430 LUR786430:LUT786430 MEN786430:MEP786430 MOJ786430:MOL786430 MYF786430:MYH786430 NIB786430:NID786430 NRX786430:NRZ786430 OBT786430:OBV786430 OLP786430:OLR786430 OVL786430:OVN786430 PFH786430:PFJ786430 PPD786430:PPF786430 PYZ786430:PZB786430 QIV786430:QIX786430 QSR786430:QST786430 RCN786430:RCP786430 RMJ786430:RML786430 RWF786430:RWH786430 SGB786430:SGD786430 SPX786430:SPZ786430 SZT786430:SZV786430 TJP786430:TJR786430 TTL786430:TTN786430 UDH786430:UDJ786430 UND786430:UNF786430 UWZ786430:UXB786430 VGV786430:VGX786430 VQR786430:VQT786430 WAN786430:WAP786430 WKJ786430:WKL786430 WUF786430:WUH786430 HT851966:HV851966 RP851966:RR851966 ABL851966:ABN851966 ALH851966:ALJ851966 AVD851966:AVF851966 BEZ851966:BFB851966 BOV851966:BOX851966 BYR851966:BYT851966 CIN851966:CIP851966 CSJ851966:CSL851966 DCF851966:DCH851966 DMB851966:DMD851966 DVX851966:DVZ851966 EFT851966:EFV851966 EPP851966:EPR851966 EZL851966:EZN851966 FJH851966:FJJ851966 FTD851966:FTF851966 GCZ851966:GDB851966 GMV851966:GMX851966 GWR851966:GWT851966 HGN851966:HGP851966 HQJ851966:HQL851966 IAF851966:IAH851966 IKB851966:IKD851966 ITX851966:ITZ851966 JDT851966:JDV851966 JNP851966:JNR851966 JXL851966:JXN851966 KHH851966:KHJ851966 KRD851966:KRF851966 LAZ851966:LBB851966 LKV851966:LKX851966 LUR851966:LUT851966 MEN851966:MEP851966 MOJ851966:MOL851966 MYF851966:MYH851966 NIB851966:NID851966 NRX851966:NRZ851966 OBT851966:OBV851966 OLP851966:OLR851966 OVL851966:OVN851966 PFH851966:PFJ851966 PPD851966:PPF851966 PYZ851966:PZB851966 QIV851966:QIX851966 QSR851966:QST851966 RCN851966:RCP851966 RMJ851966:RML851966 RWF851966:RWH851966 SGB851966:SGD851966 SPX851966:SPZ851966 SZT851966:SZV851966 TJP851966:TJR851966 TTL851966:TTN851966 UDH851966:UDJ851966 UND851966:UNF851966 UWZ851966:UXB851966 VGV851966:VGX851966 VQR851966:VQT851966 WAN851966:WAP851966 WKJ851966:WKL851966 WUF851966:WUH851966 HT917502:HV917502 RP917502:RR917502 ABL917502:ABN917502 ALH917502:ALJ917502 AVD917502:AVF917502 BEZ917502:BFB917502 BOV917502:BOX917502 BYR917502:BYT917502 CIN917502:CIP917502 CSJ917502:CSL917502 DCF917502:DCH917502 DMB917502:DMD917502 DVX917502:DVZ917502 EFT917502:EFV917502 EPP917502:EPR917502 EZL917502:EZN917502 FJH917502:FJJ917502 FTD917502:FTF917502 GCZ917502:GDB917502 GMV917502:GMX917502 GWR917502:GWT917502 HGN917502:HGP917502 HQJ917502:HQL917502 IAF917502:IAH917502 IKB917502:IKD917502 ITX917502:ITZ917502 JDT917502:JDV917502 JNP917502:JNR917502 JXL917502:JXN917502 KHH917502:KHJ917502 KRD917502:KRF917502 LAZ917502:LBB917502 LKV917502:LKX917502 LUR917502:LUT917502 MEN917502:MEP917502 MOJ917502:MOL917502 MYF917502:MYH917502 NIB917502:NID917502 NRX917502:NRZ917502 OBT917502:OBV917502 OLP917502:OLR917502 OVL917502:OVN917502 PFH917502:PFJ917502 PPD917502:PPF917502 PYZ917502:PZB917502 QIV917502:QIX917502 QSR917502:QST917502 RCN917502:RCP917502 RMJ917502:RML917502 RWF917502:RWH917502 SGB917502:SGD917502 SPX917502:SPZ917502 SZT917502:SZV917502 TJP917502:TJR917502 TTL917502:TTN917502 UDH917502:UDJ917502 UND917502:UNF917502 UWZ917502:UXB917502 VGV917502:VGX917502 VQR917502:VQT917502 WAN917502:WAP917502 WKJ917502:WKL917502 WUF917502:WUH917502 HT983038:HV983038 RP983038:RR983038 ABL983038:ABN983038 ALH983038:ALJ983038 AVD983038:AVF983038 BEZ983038:BFB983038 BOV983038:BOX983038 BYR983038:BYT983038 CIN983038:CIP983038 CSJ983038:CSL983038 DCF983038:DCH983038 DMB983038:DMD983038 DVX983038:DVZ983038 EFT983038:EFV983038 EPP983038:EPR983038 EZL983038:EZN983038 FJH983038:FJJ983038 FTD983038:FTF983038 GCZ983038:GDB983038 GMV983038:GMX983038 GWR983038:GWT983038 HGN983038:HGP983038 HQJ983038:HQL983038 IAF983038:IAH983038 IKB983038:IKD983038 ITX983038:ITZ983038 JDT983038:JDV983038 JNP983038:JNR983038 JXL983038:JXN983038 KHH983038:KHJ983038 KRD983038:KRF983038 LAZ983038:LBB983038 LKV983038:LKX983038 LUR983038:LUT983038 MEN983038:MEP983038 MOJ983038:MOL983038 MYF983038:MYH983038 NIB983038:NID983038 NRX983038:NRZ983038 OBT983038:OBV983038 OLP983038:OLR983038 OVL983038:OVN983038 PFH983038:PFJ983038 PPD983038:PPF983038 PYZ983038:PZB983038 QIV983038:QIX983038 QSR983038:QST983038 RCN983038:RCP983038 RMJ983038:RML983038 RWF983038:RWH983038 SGB983038:SGD983038 SPX983038:SPZ983038 SZT983038:SZV983038 TJP983038:TJR983038 TTL983038:TTN983038 UDH983038:UDJ983038 UND983038:UNF983038 UWZ983038:UXB983038 VGV983038:VGX983038 VQR983038:VQT983038 WAN983038:WAP983038 WKJ983038:WKL983038 WUF983038:WUH983038 HZ8:IA8 RV8:RW8 ABR8:ABS8 ALN8:ALO8 AVJ8:AVK8 BFF8:BFG8 BPB8:BPC8 BYX8:BYY8 CIT8:CIU8 CSP8:CSQ8 DCL8:DCM8 DMH8:DMI8 DWD8:DWE8 EFZ8:EGA8 EPV8:EPW8 EZR8:EZS8 FJN8:FJO8 FTJ8:FTK8 GDF8:GDG8 GNB8:GNC8 GWX8:GWY8 HGT8:HGU8 HQP8:HQQ8 IAL8:IAM8 IKH8:IKI8 IUD8:IUE8 JDZ8:JEA8 JNV8:JNW8 JXR8:JXS8 KHN8:KHO8 KRJ8:KRK8 LBF8:LBG8 LLB8:LLC8 LUX8:LUY8 MET8:MEU8 MOP8:MOQ8 MYL8:MYM8 NIH8:NII8 NSD8:NSE8 OBZ8:OCA8 OLV8:OLW8 OVR8:OVS8 PFN8:PFO8 PPJ8:PPK8 PZF8:PZG8 QJB8:QJC8 QSX8:QSY8 RCT8:RCU8 RMP8:RMQ8 RWL8:RWM8 SGH8:SGI8 SQD8:SQE8 SZZ8:TAA8 TJV8:TJW8 TTR8:TTS8 UDN8:UDO8 UNJ8:UNK8 UXF8:UXG8 VHB8:VHC8 VQX8:VQY8 WAT8:WAU8 WKP8:WKQ8 WUL8:WUM8 HZ65534:IA65534 RV65534:RW65534 ABR65534:ABS65534 ALN65534:ALO65534 AVJ65534:AVK65534 BFF65534:BFG65534 BPB65534:BPC65534 BYX65534:BYY65534 CIT65534:CIU65534 CSP65534:CSQ65534 DCL65534:DCM65534 DMH65534:DMI65534 DWD65534:DWE65534 EFZ65534:EGA65534 EPV65534:EPW65534 EZR65534:EZS65534 FJN65534:FJO65534 FTJ65534:FTK65534 GDF65534:GDG65534 GNB65534:GNC65534 GWX65534:GWY65534 HGT65534:HGU65534 HQP65534:HQQ65534 IAL65534:IAM65534 IKH65534:IKI65534 IUD65534:IUE65534 JDZ65534:JEA65534 JNV65534:JNW65534 JXR65534:JXS65534 KHN65534:KHO65534 KRJ65534:KRK65534 LBF65534:LBG65534 LLB65534:LLC65534 LUX65534:LUY65534 MET65534:MEU65534 MOP65534:MOQ65534 MYL65534:MYM65534 NIH65534:NII65534 NSD65534:NSE65534 OBZ65534:OCA65534 OLV65534:OLW65534 OVR65534:OVS65534 PFN65534:PFO65534 PPJ65534:PPK65534 PZF65534:PZG65534 QJB65534:QJC65534 QSX65534:QSY65534 RCT65534:RCU65534 RMP65534:RMQ65534 RWL65534:RWM65534 SGH65534:SGI65534 SQD65534:SQE65534 SZZ65534:TAA65534 TJV65534:TJW65534 TTR65534:TTS65534 UDN65534:UDO65534 UNJ65534:UNK65534 UXF65534:UXG65534 VHB65534:VHC65534 VQX65534:VQY65534 WAT65534:WAU65534 WKP65534:WKQ65534 WUL65534:WUM65534 HZ131070:IA131070 RV131070:RW131070 ABR131070:ABS131070 ALN131070:ALO131070 AVJ131070:AVK131070 BFF131070:BFG131070 BPB131070:BPC131070 BYX131070:BYY131070 CIT131070:CIU131070 CSP131070:CSQ131070 DCL131070:DCM131070 DMH131070:DMI131070 DWD131070:DWE131070 EFZ131070:EGA131070 EPV131070:EPW131070 EZR131070:EZS131070 FJN131070:FJO131070 FTJ131070:FTK131070 GDF131070:GDG131070 GNB131070:GNC131070 GWX131070:GWY131070 HGT131070:HGU131070 HQP131070:HQQ131070 IAL131070:IAM131070 IKH131070:IKI131070 IUD131070:IUE131070 JDZ131070:JEA131070 JNV131070:JNW131070 JXR131070:JXS131070 KHN131070:KHO131070 KRJ131070:KRK131070 LBF131070:LBG131070 LLB131070:LLC131070 LUX131070:LUY131070 MET131070:MEU131070 MOP131070:MOQ131070 MYL131070:MYM131070 NIH131070:NII131070 NSD131070:NSE131070 OBZ131070:OCA131070 OLV131070:OLW131070 OVR131070:OVS131070 PFN131070:PFO131070 PPJ131070:PPK131070 PZF131070:PZG131070 QJB131070:QJC131070 QSX131070:QSY131070 RCT131070:RCU131070 RMP131070:RMQ131070 RWL131070:RWM131070 SGH131070:SGI131070 SQD131070:SQE131070 SZZ131070:TAA131070 TJV131070:TJW131070 TTR131070:TTS131070 UDN131070:UDO131070 UNJ131070:UNK131070 UXF131070:UXG131070 VHB131070:VHC131070 VQX131070:VQY131070 WAT131070:WAU131070 WKP131070:WKQ131070 WUL131070:WUM131070 HZ196606:IA196606 RV196606:RW196606 ABR196606:ABS196606 ALN196606:ALO196606 AVJ196606:AVK196606 BFF196606:BFG196606 BPB196606:BPC196606 BYX196606:BYY196606 CIT196606:CIU196606 CSP196606:CSQ196606 DCL196606:DCM196606 DMH196606:DMI196606 DWD196606:DWE196606 EFZ196606:EGA196606 EPV196606:EPW196606 EZR196606:EZS196606 FJN196606:FJO196606 FTJ196606:FTK196606 GDF196606:GDG196606 GNB196606:GNC196606 GWX196606:GWY196606 HGT196606:HGU196606 HQP196606:HQQ196606 IAL196606:IAM196606 IKH196606:IKI196606 IUD196606:IUE196606 JDZ196606:JEA196606 JNV196606:JNW196606 JXR196606:JXS196606 KHN196606:KHO196606 KRJ196606:KRK196606 LBF196606:LBG196606 LLB196606:LLC196606 LUX196606:LUY196606 MET196606:MEU196606 MOP196606:MOQ196606 MYL196606:MYM196606 NIH196606:NII196606 NSD196606:NSE196606 OBZ196606:OCA196606 OLV196606:OLW196606 OVR196606:OVS196606 PFN196606:PFO196606 PPJ196606:PPK196606 PZF196606:PZG196606 QJB196606:QJC196606 QSX196606:QSY196606 RCT196606:RCU196606 RMP196606:RMQ196606 RWL196606:RWM196606 SGH196606:SGI196606 SQD196606:SQE196606 SZZ196606:TAA196606 TJV196606:TJW196606 TTR196606:TTS196606 UDN196606:UDO196606 UNJ196606:UNK196606 UXF196606:UXG196606 VHB196606:VHC196606 VQX196606:VQY196606 WAT196606:WAU196606 WKP196606:WKQ196606 WUL196606:WUM196606 HZ262142:IA262142 RV262142:RW262142 ABR262142:ABS262142 ALN262142:ALO262142 AVJ262142:AVK262142 BFF262142:BFG262142 BPB262142:BPC262142 BYX262142:BYY262142 CIT262142:CIU262142 CSP262142:CSQ262142 DCL262142:DCM262142 DMH262142:DMI262142 DWD262142:DWE262142 EFZ262142:EGA262142 EPV262142:EPW262142 EZR262142:EZS262142 FJN262142:FJO262142 FTJ262142:FTK262142 GDF262142:GDG262142 GNB262142:GNC262142 GWX262142:GWY262142 HGT262142:HGU262142 HQP262142:HQQ262142 IAL262142:IAM262142 IKH262142:IKI262142 IUD262142:IUE262142 JDZ262142:JEA262142 JNV262142:JNW262142 JXR262142:JXS262142 KHN262142:KHO262142 KRJ262142:KRK262142 LBF262142:LBG262142 LLB262142:LLC262142 LUX262142:LUY262142 MET262142:MEU262142 MOP262142:MOQ262142 MYL262142:MYM262142 NIH262142:NII262142 NSD262142:NSE262142 OBZ262142:OCA262142 OLV262142:OLW262142 OVR262142:OVS262142 PFN262142:PFO262142 PPJ262142:PPK262142 PZF262142:PZG262142 QJB262142:QJC262142 QSX262142:QSY262142 RCT262142:RCU262142 RMP262142:RMQ262142 RWL262142:RWM262142 SGH262142:SGI262142 SQD262142:SQE262142 SZZ262142:TAA262142 TJV262142:TJW262142 TTR262142:TTS262142 UDN262142:UDO262142 UNJ262142:UNK262142 UXF262142:UXG262142 VHB262142:VHC262142 VQX262142:VQY262142 WAT262142:WAU262142 WKP262142:WKQ262142 WUL262142:WUM262142 HZ327678:IA327678 RV327678:RW327678 ABR327678:ABS327678 ALN327678:ALO327678 AVJ327678:AVK327678 BFF327678:BFG327678 BPB327678:BPC327678 BYX327678:BYY327678 CIT327678:CIU327678 CSP327678:CSQ327678 DCL327678:DCM327678 DMH327678:DMI327678 DWD327678:DWE327678 EFZ327678:EGA327678 EPV327678:EPW327678 EZR327678:EZS327678 FJN327678:FJO327678 FTJ327678:FTK327678 GDF327678:GDG327678 GNB327678:GNC327678 GWX327678:GWY327678 HGT327678:HGU327678 HQP327678:HQQ327678 IAL327678:IAM327678 IKH327678:IKI327678 IUD327678:IUE327678 JDZ327678:JEA327678 JNV327678:JNW327678 JXR327678:JXS327678 KHN327678:KHO327678 KRJ327678:KRK327678 LBF327678:LBG327678 LLB327678:LLC327678 LUX327678:LUY327678 MET327678:MEU327678 MOP327678:MOQ327678 MYL327678:MYM327678 NIH327678:NII327678 NSD327678:NSE327678 OBZ327678:OCA327678 OLV327678:OLW327678 OVR327678:OVS327678 PFN327678:PFO327678 PPJ327678:PPK327678 PZF327678:PZG327678 QJB327678:QJC327678 QSX327678:QSY327678 RCT327678:RCU327678 RMP327678:RMQ327678 RWL327678:RWM327678 SGH327678:SGI327678 SQD327678:SQE327678 SZZ327678:TAA327678 TJV327678:TJW327678 TTR327678:TTS327678 UDN327678:UDO327678 UNJ327678:UNK327678 UXF327678:UXG327678 VHB327678:VHC327678 VQX327678:VQY327678 WAT327678:WAU327678 WKP327678:WKQ327678 WUL327678:WUM327678 HZ393214:IA393214 RV393214:RW393214 ABR393214:ABS393214 ALN393214:ALO393214 AVJ393214:AVK393214 BFF393214:BFG393214 BPB393214:BPC393214 BYX393214:BYY393214 CIT393214:CIU393214 CSP393214:CSQ393214 DCL393214:DCM393214 DMH393214:DMI393214 DWD393214:DWE393214 EFZ393214:EGA393214 EPV393214:EPW393214 EZR393214:EZS393214 FJN393214:FJO393214 FTJ393214:FTK393214 GDF393214:GDG393214 GNB393214:GNC393214 GWX393214:GWY393214 HGT393214:HGU393214 HQP393214:HQQ393214 IAL393214:IAM393214 IKH393214:IKI393214 IUD393214:IUE393214 JDZ393214:JEA393214 JNV393214:JNW393214 JXR393214:JXS393214 KHN393214:KHO393214 KRJ393214:KRK393214 LBF393214:LBG393214 LLB393214:LLC393214 LUX393214:LUY393214 MET393214:MEU393214 MOP393214:MOQ393214 MYL393214:MYM393214 NIH393214:NII393214 NSD393214:NSE393214 OBZ393214:OCA393214 OLV393214:OLW393214 OVR393214:OVS393214 PFN393214:PFO393214 PPJ393214:PPK393214 PZF393214:PZG393214 QJB393214:QJC393214 QSX393214:QSY393214 RCT393214:RCU393214 RMP393214:RMQ393214 RWL393214:RWM393214 SGH393214:SGI393214 SQD393214:SQE393214 SZZ393214:TAA393214 TJV393214:TJW393214 TTR393214:TTS393214 UDN393214:UDO393214 UNJ393214:UNK393214 UXF393214:UXG393214 VHB393214:VHC393214 VQX393214:VQY393214 WAT393214:WAU393214 WKP393214:WKQ393214 WUL393214:WUM393214 HZ458750:IA458750 RV458750:RW458750 ABR458750:ABS458750 ALN458750:ALO458750 AVJ458750:AVK458750 BFF458750:BFG458750 BPB458750:BPC458750 BYX458750:BYY458750 CIT458750:CIU458750 CSP458750:CSQ458750 DCL458750:DCM458750 DMH458750:DMI458750 DWD458750:DWE458750 EFZ458750:EGA458750 EPV458750:EPW458750 EZR458750:EZS458750 FJN458750:FJO458750 FTJ458750:FTK458750 GDF458750:GDG458750 GNB458750:GNC458750 GWX458750:GWY458750 HGT458750:HGU458750 HQP458750:HQQ458750 IAL458750:IAM458750 IKH458750:IKI458750 IUD458750:IUE458750 JDZ458750:JEA458750 JNV458750:JNW458750 JXR458750:JXS458750 KHN458750:KHO458750 KRJ458750:KRK458750 LBF458750:LBG458750 LLB458750:LLC458750 LUX458750:LUY458750 MET458750:MEU458750 MOP458750:MOQ458750 MYL458750:MYM458750 NIH458750:NII458750 NSD458750:NSE458750 OBZ458750:OCA458750 OLV458750:OLW458750 OVR458750:OVS458750 PFN458750:PFO458750 PPJ458750:PPK458750 PZF458750:PZG458750 QJB458750:QJC458750 QSX458750:QSY458750 RCT458750:RCU458750 RMP458750:RMQ458750 RWL458750:RWM458750 SGH458750:SGI458750 SQD458750:SQE458750 SZZ458750:TAA458750 TJV458750:TJW458750 TTR458750:TTS458750 UDN458750:UDO458750 UNJ458750:UNK458750 UXF458750:UXG458750 VHB458750:VHC458750 VQX458750:VQY458750 WAT458750:WAU458750 WKP458750:WKQ458750 WUL458750:WUM458750 HZ524286:IA524286 RV524286:RW524286 ABR524286:ABS524286 ALN524286:ALO524286 AVJ524286:AVK524286 BFF524286:BFG524286 BPB524286:BPC524286 BYX524286:BYY524286 CIT524286:CIU524286 CSP524286:CSQ524286 DCL524286:DCM524286 DMH524286:DMI524286 DWD524286:DWE524286 EFZ524286:EGA524286 EPV524286:EPW524286 EZR524286:EZS524286 FJN524286:FJO524286 FTJ524286:FTK524286 GDF524286:GDG524286 GNB524286:GNC524286 GWX524286:GWY524286 HGT524286:HGU524286 HQP524286:HQQ524286 IAL524286:IAM524286 IKH524286:IKI524286 IUD524286:IUE524286 JDZ524286:JEA524286 JNV524286:JNW524286 JXR524286:JXS524286 KHN524286:KHO524286 KRJ524286:KRK524286 LBF524286:LBG524286 LLB524286:LLC524286 LUX524286:LUY524286 MET524286:MEU524286 MOP524286:MOQ524286 MYL524286:MYM524286 NIH524286:NII524286 NSD524286:NSE524286 OBZ524286:OCA524286 OLV524286:OLW524286 OVR524286:OVS524286 PFN524286:PFO524286 PPJ524286:PPK524286 PZF524286:PZG524286 QJB524286:QJC524286 QSX524286:QSY524286 RCT524286:RCU524286 RMP524286:RMQ524286 RWL524286:RWM524286 SGH524286:SGI524286 SQD524286:SQE524286 SZZ524286:TAA524286 TJV524286:TJW524286 TTR524286:TTS524286 UDN524286:UDO524286 UNJ524286:UNK524286 UXF524286:UXG524286 VHB524286:VHC524286 VQX524286:VQY524286 WAT524286:WAU524286 WKP524286:WKQ524286 WUL524286:WUM524286 HZ589822:IA589822 RV589822:RW589822 ABR589822:ABS589822 ALN589822:ALO589822 AVJ589822:AVK589822 BFF589822:BFG589822 BPB589822:BPC589822 BYX589822:BYY589822 CIT589822:CIU589822 CSP589822:CSQ589822 DCL589822:DCM589822 DMH589822:DMI589822 DWD589822:DWE589822 EFZ589822:EGA589822 EPV589822:EPW589822 EZR589822:EZS589822 FJN589822:FJO589822 FTJ589822:FTK589822 GDF589822:GDG589822 GNB589822:GNC589822 GWX589822:GWY589822 HGT589822:HGU589822 HQP589822:HQQ589822 IAL589822:IAM589822 IKH589822:IKI589822 IUD589822:IUE589822 JDZ589822:JEA589822 JNV589822:JNW589822 JXR589822:JXS589822 KHN589822:KHO589822 KRJ589822:KRK589822 LBF589822:LBG589822 LLB589822:LLC589822 LUX589822:LUY589822 MET589822:MEU589822 MOP589822:MOQ589822 MYL589822:MYM589822 NIH589822:NII589822 NSD589822:NSE589822 OBZ589822:OCA589822 OLV589822:OLW589822 OVR589822:OVS589822 PFN589822:PFO589822 PPJ589822:PPK589822 PZF589822:PZG589822 QJB589822:QJC589822 QSX589822:QSY589822 RCT589822:RCU589822 RMP589822:RMQ589822 RWL589822:RWM589822 SGH589822:SGI589822 SQD589822:SQE589822 SZZ589822:TAA589822 TJV589822:TJW589822 TTR589822:TTS589822 UDN589822:UDO589822 UNJ589822:UNK589822 UXF589822:UXG589822 VHB589822:VHC589822 VQX589822:VQY589822 WAT589822:WAU589822 WKP589822:WKQ589822 WUL589822:WUM589822 HZ655358:IA655358 RV655358:RW655358 ABR655358:ABS655358 ALN655358:ALO655358 AVJ655358:AVK655358 BFF655358:BFG655358 BPB655358:BPC655358 BYX655358:BYY655358 CIT655358:CIU655358 CSP655358:CSQ655358 DCL655358:DCM655358 DMH655358:DMI655358 DWD655358:DWE655358 EFZ655358:EGA655358 EPV655358:EPW655358 EZR655358:EZS655358 FJN655358:FJO655358 FTJ655358:FTK655358 GDF655358:GDG655358 GNB655358:GNC655358 GWX655358:GWY655358 HGT655358:HGU655358 HQP655358:HQQ655358 IAL655358:IAM655358 IKH655358:IKI655358 IUD655358:IUE655358 JDZ655358:JEA655358 JNV655358:JNW655358 JXR655358:JXS655358 KHN655358:KHO655358 KRJ655358:KRK655358 LBF655358:LBG655358 LLB655358:LLC655358 LUX655358:LUY655358 MET655358:MEU655358 MOP655358:MOQ655358 MYL655358:MYM655358 NIH655358:NII655358 NSD655358:NSE655358 OBZ655358:OCA655358 OLV655358:OLW655358 OVR655358:OVS655358 PFN655358:PFO655358 PPJ655358:PPK655358 PZF655358:PZG655358 QJB655358:QJC655358 QSX655358:QSY655358 RCT655358:RCU655358 RMP655358:RMQ655358 RWL655358:RWM655358 SGH655358:SGI655358 SQD655358:SQE655358 SZZ655358:TAA655358 TJV655358:TJW655358 TTR655358:TTS655358 UDN655358:UDO655358 UNJ655358:UNK655358 UXF655358:UXG655358 VHB655358:VHC655358 VQX655358:VQY655358 WAT655358:WAU655358 WKP655358:WKQ655358 WUL655358:WUM655358 HZ720894:IA720894 RV720894:RW720894 ABR720894:ABS720894 ALN720894:ALO720894 AVJ720894:AVK720894 BFF720894:BFG720894 BPB720894:BPC720894 BYX720894:BYY720894 CIT720894:CIU720894 CSP720894:CSQ720894 DCL720894:DCM720894 DMH720894:DMI720894 DWD720894:DWE720894 EFZ720894:EGA720894 EPV720894:EPW720894 EZR720894:EZS720894 FJN720894:FJO720894 FTJ720894:FTK720894 GDF720894:GDG720894 GNB720894:GNC720894 GWX720894:GWY720894 HGT720894:HGU720894 HQP720894:HQQ720894 IAL720894:IAM720894 IKH720894:IKI720894 IUD720894:IUE720894 JDZ720894:JEA720894 JNV720894:JNW720894 JXR720894:JXS720894 KHN720894:KHO720894 KRJ720894:KRK720894 LBF720894:LBG720894 LLB720894:LLC720894 LUX720894:LUY720894 MET720894:MEU720894 MOP720894:MOQ720894 MYL720894:MYM720894 NIH720894:NII720894 NSD720894:NSE720894 OBZ720894:OCA720894 OLV720894:OLW720894 OVR720894:OVS720894 PFN720894:PFO720894 PPJ720894:PPK720894 PZF720894:PZG720894 QJB720894:QJC720894 QSX720894:QSY720894 RCT720894:RCU720894 RMP720894:RMQ720894 RWL720894:RWM720894 SGH720894:SGI720894 SQD720894:SQE720894 SZZ720894:TAA720894 TJV720894:TJW720894 TTR720894:TTS720894 UDN720894:UDO720894 UNJ720894:UNK720894 UXF720894:UXG720894 VHB720894:VHC720894 VQX720894:VQY720894 WAT720894:WAU720894 WKP720894:WKQ720894 WUL720894:WUM720894 HZ786430:IA786430 RV786430:RW786430 ABR786430:ABS786430 ALN786430:ALO786430 AVJ786430:AVK786430 BFF786430:BFG786430 BPB786430:BPC786430 BYX786430:BYY786430 CIT786430:CIU786430 CSP786430:CSQ786430 DCL786430:DCM786430 DMH786430:DMI786430 DWD786430:DWE786430 EFZ786430:EGA786430 EPV786430:EPW786430 EZR786430:EZS786430 FJN786430:FJO786430 FTJ786430:FTK786430 GDF786430:GDG786430 GNB786430:GNC786430 GWX786430:GWY786430 HGT786430:HGU786430 HQP786430:HQQ786430 IAL786430:IAM786430 IKH786430:IKI786430 IUD786430:IUE786430 JDZ786430:JEA786430 JNV786430:JNW786430 JXR786430:JXS786430 KHN786430:KHO786430 KRJ786430:KRK786430 LBF786430:LBG786430 LLB786430:LLC786430 LUX786430:LUY786430 MET786430:MEU786430 MOP786430:MOQ786430 MYL786430:MYM786430 NIH786430:NII786430 NSD786430:NSE786430 OBZ786430:OCA786430 OLV786430:OLW786430 OVR786430:OVS786430 PFN786430:PFO786430 PPJ786430:PPK786430 PZF786430:PZG786430 QJB786430:QJC786430 QSX786430:QSY786430 RCT786430:RCU786430 RMP786430:RMQ786430 RWL786430:RWM786430 SGH786430:SGI786430 SQD786430:SQE786430 SZZ786430:TAA786430 TJV786430:TJW786430 TTR786430:TTS786430 UDN786430:UDO786430 UNJ786430:UNK786430 UXF786430:UXG786430 VHB786430:VHC786430 VQX786430:VQY786430 WAT786430:WAU786430 WKP786430:WKQ786430 WUL786430:WUM786430 HZ851966:IA851966 RV851966:RW851966 ABR851966:ABS851966 ALN851966:ALO851966 AVJ851966:AVK851966 BFF851966:BFG851966 BPB851966:BPC851966 BYX851966:BYY851966 CIT851966:CIU851966 CSP851966:CSQ851966 DCL851966:DCM851966 DMH851966:DMI851966 DWD851966:DWE851966 EFZ851966:EGA851966 EPV851966:EPW851966 EZR851966:EZS851966 FJN851966:FJO851966 FTJ851966:FTK851966 GDF851966:GDG851966 GNB851966:GNC851966 GWX851966:GWY851966 HGT851966:HGU851966 HQP851966:HQQ851966 IAL851966:IAM851966 IKH851966:IKI851966 IUD851966:IUE851966 JDZ851966:JEA851966 JNV851966:JNW851966 JXR851966:JXS851966 KHN851966:KHO851966 KRJ851966:KRK851966 LBF851966:LBG851966 LLB851966:LLC851966 LUX851966:LUY851966 MET851966:MEU851966 MOP851966:MOQ851966 MYL851966:MYM851966 NIH851966:NII851966 NSD851966:NSE851966 OBZ851966:OCA851966 OLV851966:OLW851966 OVR851966:OVS851966 PFN851966:PFO851966 PPJ851966:PPK851966 PZF851966:PZG851966 QJB851966:QJC851966 QSX851966:QSY851966 RCT851966:RCU851966 RMP851966:RMQ851966 RWL851966:RWM851966 SGH851966:SGI851966 SQD851966:SQE851966 SZZ851966:TAA851966 TJV851966:TJW851966 TTR851966:TTS851966 UDN851966:UDO851966 UNJ851966:UNK851966 UXF851966:UXG851966 VHB851966:VHC851966 VQX851966:VQY851966 WAT851966:WAU851966 WKP851966:WKQ851966 WUL851966:WUM851966 HZ917502:IA917502 RV917502:RW917502 ABR917502:ABS917502 ALN917502:ALO917502 AVJ917502:AVK917502 BFF917502:BFG917502 BPB917502:BPC917502 BYX917502:BYY917502 CIT917502:CIU917502 CSP917502:CSQ917502 DCL917502:DCM917502 DMH917502:DMI917502 DWD917502:DWE917502 EFZ917502:EGA917502 EPV917502:EPW917502 EZR917502:EZS917502 FJN917502:FJO917502 FTJ917502:FTK917502 GDF917502:GDG917502 GNB917502:GNC917502 GWX917502:GWY917502 HGT917502:HGU917502 HQP917502:HQQ917502 IAL917502:IAM917502 IKH917502:IKI917502 IUD917502:IUE917502 JDZ917502:JEA917502 JNV917502:JNW917502 JXR917502:JXS917502 KHN917502:KHO917502 KRJ917502:KRK917502 LBF917502:LBG917502 LLB917502:LLC917502 LUX917502:LUY917502 MET917502:MEU917502 MOP917502:MOQ917502 MYL917502:MYM917502 NIH917502:NII917502 NSD917502:NSE917502 OBZ917502:OCA917502 OLV917502:OLW917502 OVR917502:OVS917502 PFN917502:PFO917502 PPJ917502:PPK917502 PZF917502:PZG917502 QJB917502:QJC917502 QSX917502:QSY917502 RCT917502:RCU917502 RMP917502:RMQ917502 RWL917502:RWM917502 SGH917502:SGI917502 SQD917502:SQE917502 SZZ917502:TAA917502 TJV917502:TJW917502 TTR917502:TTS917502 UDN917502:UDO917502 UNJ917502:UNK917502 UXF917502:UXG917502 VHB917502:VHC917502 VQX917502:VQY917502 WAT917502:WAU917502 WKP917502:WKQ917502 WUL917502:WUM917502 HZ983038:IA983038 RV983038:RW983038 ABR983038:ABS983038 ALN983038:ALO983038 AVJ983038:AVK983038 BFF983038:BFG983038 BPB983038:BPC983038 BYX983038:BYY983038 CIT983038:CIU983038 CSP983038:CSQ983038 DCL983038:DCM983038 DMH983038:DMI983038 DWD983038:DWE983038 EFZ983038:EGA983038 EPV983038:EPW983038 EZR983038:EZS983038 FJN983038:FJO983038 FTJ983038:FTK983038 GDF983038:GDG983038 GNB983038:GNC983038 GWX983038:GWY983038 HGT983038:HGU983038 HQP983038:HQQ983038 IAL983038:IAM983038 IKH983038:IKI983038 IUD983038:IUE983038 JDZ983038:JEA983038 JNV983038:JNW983038 JXR983038:JXS983038 KHN983038:KHO983038 KRJ983038:KRK983038 LBF983038:LBG983038 LLB983038:LLC983038 LUX983038:LUY983038 MET983038:MEU983038 MOP983038:MOQ983038 MYL983038:MYM983038 NIH983038:NII983038 NSD983038:NSE983038 OBZ983038:OCA983038 OLV983038:OLW983038 OVR983038:OVS983038 PFN983038:PFO983038 PPJ983038:PPK983038 PZF983038:PZG983038 QJB983038:QJC983038 QSX983038:QSY983038 RCT983038:RCU983038 RMP983038:RMQ983038 RWL983038:RWM983038 SGH983038:SGI983038 SQD983038:SQE983038 SZZ983038:TAA983038 TJV983038:TJW983038 TTR983038:TTS983038 UDN983038:UDO983038 UNJ983038:UNK983038 UXF983038:UXG983038 VHB983038:VHC983038 VQX983038:VQY983038 WAT983038:WAU983038 WKP983038:WKQ983038 WUL983038:WUM983038 ID8:IF8 RZ8:SB8 ABV8:ABX8 ALR8:ALT8 AVN8:AVP8 BFJ8:BFL8 BPF8:BPH8 BZB8:BZD8 CIX8:CIZ8 CST8:CSV8 DCP8:DCR8 DML8:DMN8 DWH8:DWJ8 EGD8:EGF8 EPZ8:EQB8 EZV8:EZX8 FJR8:FJT8 FTN8:FTP8 GDJ8:GDL8 GNF8:GNH8 GXB8:GXD8 HGX8:HGZ8 HQT8:HQV8 IAP8:IAR8 IKL8:IKN8 IUH8:IUJ8 JED8:JEF8 JNZ8:JOB8 JXV8:JXX8 KHR8:KHT8 KRN8:KRP8 LBJ8:LBL8 LLF8:LLH8 LVB8:LVD8 MEX8:MEZ8 MOT8:MOV8 MYP8:MYR8 NIL8:NIN8 NSH8:NSJ8 OCD8:OCF8 OLZ8:OMB8 OVV8:OVX8 PFR8:PFT8 PPN8:PPP8 PZJ8:PZL8 QJF8:QJH8 QTB8:QTD8 RCX8:RCZ8 RMT8:RMV8 RWP8:RWR8 SGL8:SGN8 SQH8:SQJ8 TAD8:TAF8 TJZ8:TKB8 TTV8:TTX8 UDR8:UDT8 UNN8:UNP8 UXJ8:UXL8 VHF8:VHH8 VRB8:VRD8 WAX8:WAZ8 WKT8:WKV8 WUP8:WUR8 ID65534:IF65534 RZ65534:SB65534 ABV65534:ABX65534 ALR65534:ALT65534 AVN65534:AVP65534 BFJ65534:BFL65534 BPF65534:BPH65534 BZB65534:BZD65534 CIX65534:CIZ65534 CST65534:CSV65534 DCP65534:DCR65534 DML65534:DMN65534 DWH65534:DWJ65534 EGD65534:EGF65534 EPZ65534:EQB65534 EZV65534:EZX65534 FJR65534:FJT65534 FTN65534:FTP65534 GDJ65534:GDL65534 GNF65534:GNH65534 GXB65534:GXD65534 HGX65534:HGZ65534 HQT65534:HQV65534 IAP65534:IAR65534 IKL65534:IKN65534 IUH65534:IUJ65534 JED65534:JEF65534 JNZ65534:JOB65534 JXV65534:JXX65534 KHR65534:KHT65534 KRN65534:KRP65534 LBJ65534:LBL65534 LLF65534:LLH65534 LVB65534:LVD65534 MEX65534:MEZ65534 MOT65534:MOV65534 MYP65534:MYR65534 NIL65534:NIN65534 NSH65534:NSJ65534 OCD65534:OCF65534 OLZ65534:OMB65534 OVV65534:OVX65534 PFR65534:PFT65534 PPN65534:PPP65534 PZJ65534:PZL65534 QJF65534:QJH65534 QTB65534:QTD65534 RCX65534:RCZ65534 RMT65534:RMV65534 RWP65534:RWR65534 SGL65534:SGN65534 SQH65534:SQJ65534 TAD65534:TAF65534 TJZ65534:TKB65534 TTV65534:TTX65534 UDR65534:UDT65534 UNN65534:UNP65534 UXJ65534:UXL65534 VHF65534:VHH65534 VRB65534:VRD65534 WAX65534:WAZ65534 WKT65534:WKV65534 WUP65534:WUR65534 ID131070:IF131070 RZ131070:SB131070 ABV131070:ABX131070 ALR131070:ALT131070 AVN131070:AVP131070 BFJ131070:BFL131070 BPF131070:BPH131070 BZB131070:BZD131070 CIX131070:CIZ131070 CST131070:CSV131070 DCP131070:DCR131070 DML131070:DMN131070 DWH131070:DWJ131070 EGD131070:EGF131070 EPZ131070:EQB131070 EZV131070:EZX131070 FJR131070:FJT131070 FTN131070:FTP131070 GDJ131070:GDL131070 GNF131070:GNH131070 GXB131070:GXD131070 HGX131070:HGZ131070 HQT131070:HQV131070 IAP131070:IAR131070 IKL131070:IKN131070 IUH131070:IUJ131070 JED131070:JEF131070 JNZ131070:JOB131070 JXV131070:JXX131070 KHR131070:KHT131070 KRN131070:KRP131070 LBJ131070:LBL131070 LLF131070:LLH131070 LVB131070:LVD131070 MEX131070:MEZ131070 MOT131070:MOV131070 MYP131070:MYR131070 NIL131070:NIN131070 NSH131070:NSJ131070 OCD131070:OCF131070 OLZ131070:OMB131070 OVV131070:OVX131070 PFR131070:PFT131070 PPN131070:PPP131070 PZJ131070:PZL131070 QJF131070:QJH131070 QTB131070:QTD131070 RCX131070:RCZ131070 RMT131070:RMV131070 RWP131070:RWR131070 SGL131070:SGN131070 SQH131070:SQJ131070 TAD131070:TAF131070 TJZ131070:TKB131070 TTV131070:TTX131070 UDR131070:UDT131070 UNN131070:UNP131070 UXJ131070:UXL131070 VHF131070:VHH131070 VRB131070:VRD131070 WAX131070:WAZ131070 WKT131070:WKV131070 WUP131070:WUR131070 ID196606:IF196606 RZ196606:SB196606 ABV196606:ABX196606 ALR196606:ALT196606 AVN196606:AVP196606 BFJ196606:BFL196606 BPF196606:BPH196606 BZB196606:BZD196606 CIX196606:CIZ196606 CST196606:CSV196606 DCP196606:DCR196606 DML196606:DMN196606 DWH196606:DWJ196606 EGD196606:EGF196606 EPZ196606:EQB196606 EZV196606:EZX196606 FJR196606:FJT196606 FTN196606:FTP196606 GDJ196606:GDL196606 GNF196606:GNH196606 GXB196606:GXD196606 HGX196606:HGZ196606 HQT196606:HQV196606 IAP196606:IAR196606 IKL196606:IKN196606 IUH196606:IUJ196606 JED196606:JEF196606 JNZ196606:JOB196606 JXV196606:JXX196606 KHR196606:KHT196606 KRN196606:KRP196606 LBJ196606:LBL196606 LLF196606:LLH196606 LVB196606:LVD196606 MEX196606:MEZ196606 MOT196606:MOV196606 MYP196606:MYR196606 NIL196606:NIN196606 NSH196606:NSJ196606 OCD196606:OCF196606 OLZ196606:OMB196606 OVV196606:OVX196606 PFR196606:PFT196606 PPN196606:PPP196606 PZJ196606:PZL196606 QJF196606:QJH196606 QTB196606:QTD196606 RCX196606:RCZ196606 RMT196606:RMV196606 RWP196606:RWR196606 SGL196606:SGN196606 SQH196606:SQJ196606 TAD196606:TAF196606 TJZ196606:TKB196606 TTV196606:TTX196606 UDR196606:UDT196606 UNN196606:UNP196606 UXJ196606:UXL196606 VHF196606:VHH196606 VRB196606:VRD196606 WAX196606:WAZ196606 WKT196606:WKV196606 WUP196606:WUR196606 ID262142:IF262142 RZ262142:SB262142 ABV262142:ABX262142 ALR262142:ALT262142 AVN262142:AVP262142 BFJ262142:BFL262142 BPF262142:BPH262142 BZB262142:BZD262142 CIX262142:CIZ262142 CST262142:CSV262142 DCP262142:DCR262142 DML262142:DMN262142 DWH262142:DWJ262142 EGD262142:EGF262142 EPZ262142:EQB262142 EZV262142:EZX262142 FJR262142:FJT262142 FTN262142:FTP262142 GDJ262142:GDL262142 GNF262142:GNH262142 GXB262142:GXD262142 HGX262142:HGZ262142 HQT262142:HQV262142 IAP262142:IAR262142 IKL262142:IKN262142 IUH262142:IUJ262142 JED262142:JEF262142 JNZ262142:JOB262142 JXV262142:JXX262142 KHR262142:KHT262142 KRN262142:KRP262142 LBJ262142:LBL262142 LLF262142:LLH262142 LVB262142:LVD262142 MEX262142:MEZ262142 MOT262142:MOV262142 MYP262142:MYR262142 NIL262142:NIN262142 NSH262142:NSJ262142 OCD262142:OCF262142 OLZ262142:OMB262142 OVV262142:OVX262142 PFR262142:PFT262142 PPN262142:PPP262142 PZJ262142:PZL262142 QJF262142:QJH262142 QTB262142:QTD262142 RCX262142:RCZ262142 RMT262142:RMV262142 RWP262142:RWR262142 SGL262142:SGN262142 SQH262142:SQJ262142 TAD262142:TAF262142 TJZ262142:TKB262142 TTV262142:TTX262142 UDR262142:UDT262142 UNN262142:UNP262142 UXJ262142:UXL262142 VHF262142:VHH262142 VRB262142:VRD262142 WAX262142:WAZ262142 WKT262142:WKV262142 WUP262142:WUR262142 ID327678:IF327678 RZ327678:SB327678 ABV327678:ABX327678 ALR327678:ALT327678 AVN327678:AVP327678 BFJ327678:BFL327678 BPF327678:BPH327678 BZB327678:BZD327678 CIX327678:CIZ327678 CST327678:CSV327678 DCP327678:DCR327678 DML327678:DMN327678 DWH327678:DWJ327678 EGD327678:EGF327678 EPZ327678:EQB327678 EZV327678:EZX327678 FJR327678:FJT327678 FTN327678:FTP327678 GDJ327678:GDL327678 GNF327678:GNH327678 GXB327678:GXD327678 HGX327678:HGZ327678 HQT327678:HQV327678 IAP327678:IAR327678 IKL327678:IKN327678 IUH327678:IUJ327678 JED327678:JEF327678 JNZ327678:JOB327678 JXV327678:JXX327678 KHR327678:KHT327678 KRN327678:KRP327678 LBJ327678:LBL327678 LLF327678:LLH327678 LVB327678:LVD327678 MEX327678:MEZ327678 MOT327678:MOV327678 MYP327678:MYR327678 NIL327678:NIN327678 NSH327678:NSJ327678 OCD327678:OCF327678 OLZ327678:OMB327678 OVV327678:OVX327678 PFR327678:PFT327678 PPN327678:PPP327678 PZJ327678:PZL327678 QJF327678:QJH327678 QTB327678:QTD327678 RCX327678:RCZ327678 RMT327678:RMV327678 RWP327678:RWR327678 SGL327678:SGN327678 SQH327678:SQJ327678 TAD327678:TAF327678 TJZ327678:TKB327678 TTV327678:TTX327678 UDR327678:UDT327678 UNN327678:UNP327678 UXJ327678:UXL327678 VHF327678:VHH327678 VRB327678:VRD327678 WAX327678:WAZ327678 WKT327678:WKV327678 WUP327678:WUR327678 ID393214:IF393214 RZ393214:SB393214 ABV393214:ABX393214 ALR393214:ALT393214 AVN393214:AVP393214 BFJ393214:BFL393214 BPF393214:BPH393214 BZB393214:BZD393214 CIX393214:CIZ393214 CST393214:CSV393214 DCP393214:DCR393214 DML393214:DMN393214 DWH393214:DWJ393214 EGD393214:EGF393214 EPZ393214:EQB393214 EZV393214:EZX393214 FJR393214:FJT393214 FTN393214:FTP393214 GDJ393214:GDL393214 GNF393214:GNH393214 GXB393214:GXD393214 HGX393214:HGZ393214 HQT393214:HQV393214 IAP393214:IAR393214 IKL393214:IKN393214 IUH393214:IUJ393214 JED393214:JEF393214 JNZ393214:JOB393214 JXV393214:JXX393214 KHR393214:KHT393214 KRN393214:KRP393214 LBJ393214:LBL393214 LLF393214:LLH393214 LVB393214:LVD393214 MEX393214:MEZ393214 MOT393214:MOV393214 MYP393214:MYR393214 NIL393214:NIN393214 NSH393214:NSJ393214 OCD393214:OCF393214 OLZ393214:OMB393214 OVV393214:OVX393214 PFR393214:PFT393214 PPN393214:PPP393214 PZJ393214:PZL393214 QJF393214:QJH393214 QTB393214:QTD393214 RCX393214:RCZ393214 RMT393214:RMV393214 RWP393214:RWR393214 SGL393214:SGN393214 SQH393214:SQJ393214 TAD393214:TAF393214 TJZ393214:TKB393214 TTV393214:TTX393214 UDR393214:UDT393214 UNN393214:UNP393214 UXJ393214:UXL393214 VHF393214:VHH393214 VRB393214:VRD393214 WAX393214:WAZ393214 WKT393214:WKV393214 WUP393214:WUR393214 ID458750:IF458750 RZ458750:SB458750 ABV458750:ABX458750 ALR458750:ALT458750 AVN458750:AVP458750 BFJ458750:BFL458750 BPF458750:BPH458750 BZB458750:BZD458750 CIX458750:CIZ458750 CST458750:CSV458750 DCP458750:DCR458750 DML458750:DMN458750 DWH458750:DWJ458750 EGD458750:EGF458750 EPZ458750:EQB458750 EZV458750:EZX458750 FJR458750:FJT458750 FTN458750:FTP458750 GDJ458750:GDL458750 GNF458750:GNH458750 GXB458750:GXD458750 HGX458750:HGZ458750 HQT458750:HQV458750 IAP458750:IAR458750 IKL458750:IKN458750 IUH458750:IUJ458750 JED458750:JEF458750 JNZ458750:JOB458750 JXV458750:JXX458750 KHR458750:KHT458750 KRN458750:KRP458750 LBJ458750:LBL458750 LLF458750:LLH458750 LVB458750:LVD458750 MEX458750:MEZ458750 MOT458750:MOV458750 MYP458750:MYR458750 NIL458750:NIN458750 NSH458750:NSJ458750 OCD458750:OCF458750 OLZ458750:OMB458750 OVV458750:OVX458750 PFR458750:PFT458750 PPN458750:PPP458750 PZJ458750:PZL458750 QJF458750:QJH458750 QTB458750:QTD458750 RCX458750:RCZ458750 RMT458750:RMV458750 RWP458750:RWR458750 SGL458750:SGN458750 SQH458750:SQJ458750 TAD458750:TAF458750 TJZ458750:TKB458750 TTV458750:TTX458750 UDR458750:UDT458750 UNN458750:UNP458750 UXJ458750:UXL458750 VHF458750:VHH458750 VRB458750:VRD458750 WAX458750:WAZ458750 WKT458750:WKV458750 WUP458750:WUR458750 ID524286:IF524286 RZ524286:SB524286 ABV524286:ABX524286 ALR524286:ALT524286 AVN524286:AVP524286 BFJ524286:BFL524286 BPF524286:BPH524286 BZB524286:BZD524286 CIX524286:CIZ524286 CST524286:CSV524286 DCP524286:DCR524286 DML524286:DMN524286 DWH524286:DWJ524286 EGD524286:EGF524286 EPZ524286:EQB524286 EZV524286:EZX524286 FJR524286:FJT524286 FTN524286:FTP524286 GDJ524286:GDL524286 GNF524286:GNH524286 GXB524286:GXD524286 HGX524286:HGZ524286 HQT524286:HQV524286 IAP524286:IAR524286 IKL524286:IKN524286 IUH524286:IUJ524286 JED524286:JEF524286 JNZ524286:JOB524286 JXV524286:JXX524286 KHR524286:KHT524286 KRN524286:KRP524286 LBJ524286:LBL524286 LLF524286:LLH524286 LVB524286:LVD524286 MEX524286:MEZ524286 MOT524286:MOV524286 MYP524286:MYR524286 NIL524286:NIN524286 NSH524286:NSJ524286 OCD524286:OCF524286 OLZ524286:OMB524286 OVV524286:OVX524286 PFR524286:PFT524286 PPN524286:PPP524286 PZJ524286:PZL524286 QJF524286:QJH524286 QTB524286:QTD524286 RCX524286:RCZ524286 RMT524286:RMV524286 RWP524286:RWR524286 SGL524286:SGN524286 SQH524286:SQJ524286 TAD524286:TAF524286 TJZ524286:TKB524286 TTV524286:TTX524286 UDR524286:UDT524286 UNN524286:UNP524286 UXJ524286:UXL524286 VHF524286:VHH524286 VRB524286:VRD524286 WAX524286:WAZ524286 WKT524286:WKV524286 WUP524286:WUR524286 ID589822:IF589822 RZ589822:SB589822 ABV589822:ABX589822 ALR589822:ALT589822 AVN589822:AVP589822 BFJ589822:BFL589822 BPF589822:BPH589822 BZB589822:BZD589822 CIX589822:CIZ589822 CST589822:CSV589822 DCP589822:DCR589822 DML589822:DMN589822 DWH589822:DWJ589822 EGD589822:EGF589822 EPZ589822:EQB589822 EZV589822:EZX589822 FJR589822:FJT589822 FTN589822:FTP589822 GDJ589822:GDL589822 GNF589822:GNH589822 GXB589822:GXD589822 HGX589822:HGZ589822 HQT589822:HQV589822 IAP589822:IAR589822 IKL589822:IKN589822 IUH589822:IUJ589822 JED589822:JEF589822 JNZ589822:JOB589822 JXV589822:JXX589822 KHR589822:KHT589822 KRN589822:KRP589822 LBJ589822:LBL589822 LLF589822:LLH589822 LVB589822:LVD589822 MEX589822:MEZ589822 MOT589822:MOV589822 MYP589822:MYR589822 NIL589822:NIN589822 NSH589822:NSJ589822 OCD589822:OCF589822 OLZ589822:OMB589822 OVV589822:OVX589822 PFR589822:PFT589822 PPN589822:PPP589822 PZJ589822:PZL589822 QJF589822:QJH589822 QTB589822:QTD589822 RCX589822:RCZ589822 RMT589822:RMV589822 RWP589822:RWR589822 SGL589822:SGN589822 SQH589822:SQJ589822 TAD589822:TAF589822 TJZ589822:TKB589822 TTV589822:TTX589822 UDR589822:UDT589822 UNN589822:UNP589822 UXJ589822:UXL589822 VHF589822:VHH589822 VRB589822:VRD589822 WAX589822:WAZ589822 WKT589822:WKV589822 WUP589822:WUR589822 ID655358:IF655358 RZ655358:SB655358 ABV655358:ABX655358 ALR655358:ALT655358 AVN655358:AVP655358 BFJ655358:BFL655358 BPF655358:BPH655358 BZB655358:BZD655358 CIX655358:CIZ655358 CST655358:CSV655358 DCP655358:DCR655358 DML655358:DMN655358 DWH655358:DWJ655358 EGD655358:EGF655358 EPZ655358:EQB655358 EZV655358:EZX655358 FJR655358:FJT655358 FTN655358:FTP655358 GDJ655358:GDL655358 GNF655358:GNH655358 GXB655358:GXD655358 HGX655358:HGZ655358 HQT655358:HQV655358 IAP655358:IAR655358 IKL655358:IKN655358 IUH655358:IUJ655358 JED655358:JEF655358 JNZ655358:JOB655358 JXV655358:JXX655358 KHR655358:KHT655358 KRN655358:KRP655358 LBJ655358:LBL655358 LLF655358:LLH655358 LVB655358:LVD655358 MEX655358:MEZ655358 MOT655358:MOV655358 MYP655358:MYR655358 NIL655358:NIN655358 NSH655358:NSJ655358 OCD655358:OCF655358 OLZ655358:OMB655358 OVV655358:OVX655358 PFR655358:PFT655358 PPN655358:PPP655358 PZJ655358:PZL655358 QJF655358:QJH655358 QTB655358:QTD655358 RCX655358:RCZ655358 RMT655358:RMV655358 RWP655358:RWR655358 SGL655358:SGN655358 SQH655358:SQJ655358 TAD655358:TAF655358 TJZ655358:TKB655358 TTV655358:TTX655358 UDR655358:UDT655358 UNN655358:UNP655358 UXJ655358:UXL655358 VHF655358:VHH655358 VRB655358:VRD655358 WAX655358:WAZ655358 WKT655358:WKV655358 WUP655358:WUR655358 ID720894:IF720894 RZ720894:SB720894 ABV720894:ABX720894 ALR720894:ALT720894 AVN720894:AVP720894 BFJ720894:BFL720894 BPF720894:BPH720894 BZB720894:BZD720894 CIX720894:CIZ720894 CST720894:CSV720894 DCP720894:DCR720894 DML720894:DMN720894 DWH720894:DWJ720894 EGD720894:EGF720894 EPZ720894:EQB720894 EZV720894:EZX720894 FJR720894:FJT720894 FTN720894:FTP720894 GDJ720894:GDL720894 GNF720894:GNH720894 GXB720894:GXD720894 HGX720894:HGZ720894 HQT720894:HQV720894 IAP720894:IAR720894 IKL720894:IKN720894 IUH720894:IUJ720894 JED720894:JEF720894 JNZ720894:JOB720894 JXV720894:JXX720894 KHR720894:KHT720894 KRN720894:KRP720894 LBJ720894:LBL720894 LLF720894:LLH720894 LVB720894:LVD720894 MEX720894:MEZ720894 MOT720894:MOV720894 MYP720894:MYR720894 NIL720894:NIN720894 NSH720894:NSJ720894 OCD720894:OCF720894 OLZ720894:OMB720894 OVV720894:OVX720894 PFR720894:PFT720894 PPN720894:PPP720894 PZJ720894:PZL720894 QJF720894:QJH720894 QTB720894:QTD720894 RCX720894:RCZ720894 RMT720894:RMV720894 RWP720894:RWR720894 SGL720894:SGN720894 SQH720894:SQJ720894 TAD720894:TAF720894 TJZ720894:TKB720894 TTV720894:TTX720894 UDR720894:UDT720894 UNN720894:UNP720894 UXJ720894:UXL720894 VHF720894:VHH720894 VRB720894:VRD720894 WAX720894:WAZ720894 WKT720894:WKV720894 WUP720894:WUR720894 ID786430:IF786430 RZ786430:SB786430 ABV786430:ABX786430 ALR786430:ALT786430 AVN786430:AVP786430 BFJ786430:BFL786430 BPF786430:BPH786430 BZB786430:BZD786430 CIX786430:CIZ786430 CST786430:CSV786430 DCP786430:DCR786430 DML786430:DMN786430 DWH786430:DWJ786430 EGD786430:EGF786430 EPZ786430:EQB786430 EZV786430:EZX786430 FJR786430:FJT786430 FTN786430:FTP786430 GDJ786430:GDL786430 GNF786430:GNH786430 GXB786430:GXD786430 HGX786430:HGZ786430 HQT786430:HQV786430 IAP786430:IAR786430 IKL786430:IKN786430 IUH786430:IUJ786430 JED786430:JEF786430 JNZ786430:JOB786430 JXV786430:JXX786430 KHR786430:KHT786430 KRN786430:KRP786430 LBJ786430:LBL786430 LLF786430:LLH786430 LVB786430:LVD786430 MEX786430:MEZ786430 MOT786430:MOV786430 MYP786430:MYR786430 NIL786430:NIN786430 NSH786430:NSJ786430 OCD786430:OCF786430 OLZ786430:OMB786430 OVV786430:OVX786430 PFR786430:PFT786430 PPN786430:PPP786430 PZJ786430:PZL786430 QJF786430:QJH786430 QTB786430:QTD786430 RCX786430:RCZ786430 RMT786430:RMV786430 RWP786430:RWR786430 SGL786430:SGN786430 SQH786430:SQJ786430 TAD786430:TAF786430 TJZ786430:TKB786430 TTV786430:TTX786430 UDR786430:UDT786430 UNN786430:UNP786430 UXJ786430:UXL786430 VHF786430:VHH786430 VRB786430:VRD786430 WAX786430:WAZ786430 WKT786430:WKV786430 WUP786430:WUR786430 ID851966:IF851966 RZ851966:SB851966 ABV851966:ABX851966 ALR851966:ALT851966 AVN851966:AVP851966 BFJ851966:BFL851966 BPF851966:BPH851966 BZB851966:BZD851966 CIX851966:CIZ851966 CST851966:CSV851966 DCP851966:DCR851966 DML851966:DMN851966 DWH851966:DWJ851966 EGD851966:EGF851966 EPZ851966:EQB851966 EZV851966:EZX851966 FJR851966:FJT851966 FTN851966:FTP851966 GDJ851966:GDL851966 GNF851966:GNH851966 GXB851966:GXD851966 HGX851966:HGZ851966 HQT851966:HQV851966 IAP851966:IAR851966 IKL851966:IKN851966 IUH851966:IUJ851966 JED851966:JEF851966 JNZ851966:JOB851966 JXV851966:JXX851966 KHR851966:KHT851966 KRN851966:KRP851966 LBJ851966:LBL851966 LLF851966:LLH851966 LVB851966:LVD851966 MEX851966:MEZ851966 MOT851966:MOV851966 MYP851966:MYR851966 NIL851966:NIN851966 NSH851966:NSJ851966 OCD851966:OCF851966 OLZ851966:OMB851966 OVV851966:OVX851966 PFR851966:PFT851966 PPN851966:PPP851966 PZJ851966:PZL851966 QJF851966:QJH851966 QTB851966:QTD851966 RCX851966:RCZ851966 RMT851966:RMV851966 RWP851966:RWR851966 SGL851966:SGN851966 SQH851966:SQJ851966 TAD851966:TAF851966 TJZ851966:TKB851966 TTV851966:TTX851966 UDR851966:UDT851966 UNN851966:UNP851966 UXJ851966:UXL851966 VHF851966:VHH851966 VRB851966:VRD851966 WAX851966:WAZ851966 WKT851966:WKV851966 WUP851966:WUR851966 ID917502:IF917502 RZ917502:SB917502 ABV917502:ABX917502 ALR917502:ALT917502 AVN917502:AVP917502 BFJ917502:BFL917502 BPF917502:BPH917502 BZB917502:BZD917502 CIX917502:CIZ917502 CST917502:CSV917502 DCP917502:DCR917502 DML917502:DMN917502 DWH917502:DWJ917502 EGD917502:EGF917502 EPZ917502:EQB917502 EZV917502:EZX917502 FJR917502:FJT917502 FTN917502:FTP917502 GDJ917502:GDL917502 GNF917502:GNH917502 GXB917502:GXD917502 HGX917502:HGZ917502 HQT917502:HQV917502 IAP917502:IAR917502 IKL917502:IKN917502 IUH917502:IUJ917502 JED917502:JEF917502 JNZ917502:JOB917502 JXV917502:JXX917502 KHR917502:KHT917502 KRN917502:KRP917502 LBJ917502:LBL917502 LLF917502:LLH917502 LVB917502:LVD917502 MEX917502:MEZ917502 MOT917502:MOV917502 MYP917502:MYR917502 NIL917502:NIN917502 NSH917502:NSJ917502 OCD917502:OCF917502 OLZ917502:OMB917502 OVV917502:OVX917502 PFR917502:PFT917502 PPN917502:PPP917502 PZJ917502:PZL917502 QJF917502:QJH917502 QTB917502:QTD917502 RCX917502:RCZ917502 RMT917502:RMV917502 RWP917502:RWR917502 SGL917502:SGN917502 SQH917502:SQJ917502 TAD917502:TAF917502 TJZ917502:TKB917502 TTV917502:TTX917502 UDR917502:UDT917502 UNN917502:UNP917502 UXJ917502:UXL917502 VHF917502:VHH917502 VRB917502:VRD917502 WAX917502:WAZ917502 WKT917502:WKV917502 WUP917502:WUR917502 ID983038:IF983038 RZ983038:SB983038 ABV983038:ABX983038 ALR983038:ALT983038 AVN983038:AVP983038 BFJ983038:BFL983038 BPF983038:BPH983038 BZB983038:BZD983038 CIX983038:CIZ983038 CST983038:CSV983038 DCP983038:DCR983038 DML983038:DMN983038 DWH983038:DWJ983038 EGD983038:EGF983038 EPZ983038:EQB983038 EZV983038:EZX983038 FJR983038:FJT983038 FTN983038:FTP983038 GDJ983038:GDL983038 GNF983038:GNH983038 GXB983038:GXD983038 HGX983038:HGZ983038 HQT983038:HQV983038 IAP983038:IAR983038 IKL983038:IKN983038 IUH983038:IUJ983038 JED983038:JEF983038 JNZ983038:JOB983038 JXV983038:JXX983038 KHR983038:KHT983038 KRN983038:KRP983038 LBJ983038:LBL983038 LLF983038:LLH983038 LVB983038:LVD983038 MEX983038:MEZ983038 MOT983038:MOV983038 MYP983038:MYR983038 NIL983038:NIN983038 NSH983038:NSJ983038 OCD983038:OCF983038 OLZ983038:OMB983038 OVV983038:OVX983038 PFR983038:PFT983038 PPN983038:PPP983038 PZJ983038:PZL983038 QJF983038:QJH983038 QTB983038:QTD983038 RCX983038:RCZ983038 RMT983038:RMV983038 RWP983038:RWR983038 SGL983038:SGN983038 SQH983038:SQJ983038 TAD983038:TAF983038 TJZ983038:TKB983038 TTV983038:TTX983038 UDR983038:UDT983038 UNN983038:UNP983038 UXJ983038:UXL983038 VHF983038:VHH983038 VRB983038:VRD983038 WAX983038:WAZ983038 WKT983038:WKV983038 WUP983038:WUR983038 IJ8:IK8 SF8:SG8 ACB8:ACC8 ALX8:ALY8 AVT8:AVU8 BFP8:BFQ8 BPL8:BPM8 BZH8:BZI8 CJD8:CJE8 CSZ8:CTA8 DCV8:DCW8 DMR8:DMS8 DWN8:DWO8 EGJ8:EGK8 EQF8:EQG8 FAB8:FAC8 FJX8:FJY8 FTT8:FTU8 GDP8:GDQ8 GNL8:GNM8 GXH8:GXI8 HHD8:HHE8 HQZ8:HRA8 IAV8:IAW8 IKR8:IKS8 IUN8:IUO8 JEJ8:JEK8 JOF8:JOG8 JYB8:JYC8 KHX8:KHY8 KRT8:KRU8 LBP8:LBQ8 LLL8:LLM8 LVH8:LVI8 MFD8:MFE8 MOZ8:MPA8 MYV8:MYW8 NIR8:NIS8 NSN8:NSO8 OCJ8:OCK8 OMF8:OMG8 OWB8:OWC8 PFX8:PFY8 PPT8:PPU8 PZP8:PZQ8 QJL8:QJM8 QTH8:QTI8 RDD8:RDE8 RMZ8:RNA8 RWV8:RWW8 SGR8:SGS8 SQN8:SQO8 TAJ8:TAK8 TKF8:TKG8 TUB8:TUC8 UDX8:UDY8 UNT8:UNU8 UXP8:UXQ8 VHL8:VHM8 VRH8:VRI8 WBD8:WBE8 WKZ8:WLA8 WUV8:WUW8 IJ65534:IK65534 SF65534:SG65534 ACB65534:ACC65534 ALX65534:ALY65534 AVT65534:AVU65534 BFP65534:BFQ65534 BPL65534:BPM65534 BZH65534:BZI65534 CJD65534:CJE65534 CSZ65534:CTA65534 DCV65534:DCW65534 DMR65534:DMS65534 DWN65534:DWO65534 EGJ65534:EGK65534 EQF65534:EQG65534 FAB65534:FAC65534 FJX65534:FJY65534 FTT65534:FTU65534 GDP65534:GDQ65534 GNL65534:GNM65534 GXH65534:GXI65534 HHD65534:HHE65534 HQZ65534:HRA65534 IAV65534:IAW65534 IKR65534:IKS65534 IUN65534:IUO65534 JEJ65534:JEK65534 JOF65534:JOG65534 JYB65534:JYC65534 KHX65534:KHY65534 KRT65534:KRU65534 LBP65534:LBQ65534 LLL65534:LLM65534 LVH65534:LVI65534 MFD65534:MFE65534 MOZ65534:MPA65534 MYV65534:MYW65534 NIR65534:NIS65534 NSN65534:NSO65534 OCJ65534:OCK65534 OMF65534:OMG65534 OWB65534:OWC65534 PFX65534:PFY65534 PPT65534:PPU65534 PZP65534:PZQ65534 QJL65534:QJM65534 QTH65534:QTI65534 RDD65534:RDE65534 RMZ65534:RNA65534 RWV65534:RWW65534 SGR65534:SGS65534 SQN65534:SQO65534 TAJ65534:TAK65534 TKF65534:TKG65534 TUB65534:TUC65534 UDX65534:UDY65534 UNT65534:UNU65534 UXP65534:UXQ65534 VHL65534:VHM65534 VRH65534:VRI65534 WBD65534:WBE65534 WKZ65534:WLA65534 WUV65534:WUW65534 IJ131070:IK131070 SF131070:SG131070 ACB131070:ACC131070 ALX131070:ALY131070 AVT131070:AVU131070 BFP131070:BFQ131070 BPL131070:BPM131070 BZH131070:BZI131070 CJD131070:CJE131070 CSZ131070:CTA131070 DCV131070:DCW131070 DMR131070:DMS131070 DWN131070:DWO131070 EGJ131070:EGK131070 EQF131070:EQG131070 FAB131070:FAC131070 FJX131070:FJY131070 FTT131070:FTU131070 GDP131070:GDQ131070 GNL131070:GNM131070 GXH131070:GXI131070 HHD131070:HHE131070 HQZ131070:HRA131070 IAV131070:IAW131070 IKR131070:IKS131070 IUN131070:IUO131070 JEJ131070:JEK131070 JOF131070:JOG131070 JYB131070:JYC131070 KHX131070:KHY131070 KRT131070:KRU131070 LBP131070:LBQ131070 LLL131070:LLM131070 LVH131070:LVI131070 MFD131070:MFE131070 MOZ131070:MPA131070 MYV131070:MYW131070 NIR131070:NIS131070 NSN131070:NSO131070 OCJ131070:OCK131070 OMF131070:OMG131070 OWB131070:OWC131070 PFX131070:PFY131070 PPT131070:PPU131070 PZP131070:PZQ131070 QJL131070:QJM131070 QTH131070:QTI131070 RDD131070:RDE131070 RMZ131070:RNA131070 RWV131070:RWW131070 SGR131070:SGS131070 SQN131070:SQO131070 TAJ131070:TAK131070 TKF131070:TKG131070 TUB131070:TUC131070 UDX131070:UDY131070 UNT131070:UNU131070 UXP131070:UXQ131070 VHL131070:VHM131070 VRH131070:VRI131070 WBD131070:WBE131070 WKZ131070:WLA131070 WUV131070:WUW131070 IJ196606:IK196606 SF196606:SG196606 ACB196606:ACC196606 ALX196606:ALY196606 AVT196606:AVU196606 BFP196606:BFQ196606 BPL196606:BPM196606 BZH196606:BZI196606 CJD196606:CJE196606 CSZ196606:CTA196606 DCV196606:DCW196606 DMR196606:DMS196606 DWN196606:DWO196606 EGJ196606:EGK196606 EQF196606:EQG196606 FAB196606:FAC196606 FJX196606:FJY196606 FTT196606:FTU196606 GDP196606:GDQ196606 GNL196606:GNM196606 GXH196606:GXI196606 HHD196606:HHE196606 HQZ196606:HRA196606 IAV196606:IAW196606 IKR196606:IKS196606 IUN196606:IUO196606 JEJ196606:JEK196606 JOF196606:JOG196606 JYB196606:JYC196606 KHX196606:KHY196606 KRT196606:KRU196606 LBP196606:LBQ196606 LLL196606:LLM196606 LVH196606:LVI196606 MFD196606:MFE196606 MOZ196606:MPA196606 MYV196606:MYW196606 NIR196606:NIS196606 NSN196606:NSO196606 OCJ196606:OCK196606 OMF196606:OMG196606 OWB196606:OWC196606 PFX196606:PFY196606 PPT196606:PPU196606 PZP196606:PZQ196606 QJL196606:QJM196606 QTH196606:QTI196606 RDD196606:RDE196606 RMZ196606:RNA196606 RWV196606:RWW196606 SGR196606:SGS196606 SQN196606:SQO196606 TAJ196606:TAK196606 TKF196606:TKG196606 TUB196606:TUC196606 UDX196606:UDY196606 UNT196606:UNU196606 UXP196606:UXQ196606 VHL196606:VHM196606 VRH196606:VRI196606 WBD196606:WBE196606 WKZ196606:WLA196606 WUV196606:WUW196606 IJ262142:IK262142 SF262142:SG262142 ACB262142:ACC262142 ALX262142:ALY262142 AVT262142:AVU262142 BFP262142:BFQ262142 BPL262142:BPM262142 BZH262142:BZI262142 CJD262142:CJE262142 CSZ262142:CTA262142 DCV262142:DCW262142 DMR262142:DMS262142 DWN262142:DWO262142 EGJ262142:EGK262142 EQF262142:EQG262142 FAB262142:FAC262142 FJX262142:FJY262142 FTT262142:FTU262142 GDP262142:GDQ262142 GNL262142:GNM262142 GXH262142:GXI262142 HHD262142:HHE262142 HQZ262142:HRA262142 IAV262142:IAW262142 IKR262142:IKS262142 IUN262142:IUO262142 JEJ262142:JEK262142 JOF262142:JOG262142 JYB262142:JYC262142 KHX262142:KHY262142 KRT262142:KRU262142 LBP262142:LBQ262142 LLL262142:LLM262142 LVH262142:LVI262142 MFD262142:MFE262142 MOZ262142:MPA262142 MYV262142:MYW262142 NIR262142:NIS262142 NSN262142:NSO262142 OCJ262142:OCK262142 OMF262142:OMG262142 OWB262142:OWC262142 PFX262142:PFY262142 PPT262142:PPU262142 PZP262142:PZQ262142 QJL262142:QJM262142 QTH262142:QTI262142 RDD262142:RDE262142 RMZ262142:RNA262142 RWV262142:RWW262142 SGR262142:SGS262142 SQN262142:SQO262142 TAJ262142:TAK262142 TKF262142:TKG262142 TUB262142:TUC262142 UDX262142:UDY262142 UNT262142:UNU262142 UXP262142:UXQ262142 VHL262142:VHM262142 VRH262142:VRI262142 WBD262142:WBE262142 WKZ262142:WLA262142 WUV262142:WUW262142 IJ327678:IK327678 SF327678:SG327678 ACB327678:ACC327678 ALX327678:ALY327678 AVT327678:AVU327678 BFP327678:BFQ327678 BPL327678:BPM327678 BZH327678:BZI327678 CJD327678:CJE327678 CSZ327678:CTA327678 DCV327678:DCW327678 DMR327678:DMS327678 DWN327678:DWO327678 EGJ327678:EGK327678 EQF327678:EQG327678 FAB327678:FAC327678 FJX327678:FJY327678 FTT327678:FTU327678 GDP327678:GDQ327678 GNL327678:GNM327678 GXH327678:GXI327678 HHD327678:HHE327678 HQZ327678:HRA327678 IAV327678:IAW327678 IKR327678:IKS327678 IUN327678:IUO327678 JEJ327678:JEK327678 JOF327678:JOG327678 JYB327678:JYC327678 KHX327678:KHY327678 KRT327678:KRU327678 LBP327678:LBQ327678 LLL327678:LLM327678 LVH327678:LVI327678 MFD327678:MFE327678 MOZ327678:MPA327678 MYV327678:MYW327678 NIR327678:NIS327678 NSN327678:NSO327678 OCJ327678:OCK327678 OMF327678:OMG327678 OWB327678:OWC327678 PFX327678:PFY327678 PPT327678:PPU327678 PZP327678:PZQ327678 QJL327678:QJM327678 QTH327678:QTI327678 RDD327678:RDE327678 RMZ327678:RNA327678 RWV327678:RWW327678 SGR327678:SGS327678 SQN327678:SQO327678 TAJ327678:TAK327678 TKF327678:TKG327678 TUB327678:TUC327678 UDX327678:UDY327678 UNT327678:UNU327678 UXP327678:UXQ327678 VHL327678:VHM327678 VRH327678:VRI327678 WBD327678:WBE327678 WKZ327678:WLA327678 WUV327678:WUW327678 IJ393214:IK393214 SF393214:SG393214 ACB393214:ACC393214 ALX393214:ALY393214 AVT393214:AVU393214 BFP393214:BFQ393214 BPL393214:BPM393214 BZH393214:BZI393214 CJD393214:CJE393214 CSZ393214:CTA393214 DCV393214:DCW393214 DMR393214:DMS393214 DWN393214:DWO393214 EGJ393214:EGK393214 EQF393214:EQG393214 FAB393214:FAC393214 FJX393214:FJY393214 FTT393214:FTU393214 GDP393214:GDQ393214 GNL393214:GNM393214 GXH393214:GXI393214 HHD393214:HHE393214 HQZ393214:HRA393214 IAV393214:IAW393214 IKR393214:IKS393214 IUN393214:IUO393214 JEJ393214:JEK393214 JOF393214:JOG393214 JYB393214:JYC393214 KHX393214:KHY393214 KRT393214:KRU393214 LBP393214:LBQ393214 LLL393214:LLM393214 LVH393214:LVI393214 MFD393214:MFE393214 MOZ393214:MPA393214 MYV393214:MYW393214 NIR393214:NIS393214 NSN393214:NSO393214 OCJ393214:OCK393214 OMF393214:OMG393214 OWB393214:OWC393214 PFX393214:PFY393214 PPT393214:PPU393214 PZP393214:PZQ393214 QJL393214:QJM393214 QTH393214:QTI393214 RDD393214:RDE393214 RMZ393214:RNA393214 RWV393214:RWW393214 SGR393214:SGS393214 SQN393214:SQO393214 TAJ393214:TAK393214 TKF393214:TKG393214 TUB393214:TUC393214 UDX393214:UDY393214 UNT393214:UNU393214 UXP393214:UXQ393214 VHL393214:VHM393214 VRH393214:VRI393214 WBD393214:WBE393214 WKZ393214:WLA393214 WUV393214:WUW393214 IJ458750:IK458750 SF458750:SG458750 ACB458750:ACC458750 ALX458750:ALY458750 AVT458750:AVU458750 BFP458750:BFQ458750 BPL458750:BPM458750 BZH458750:BZI458750 CJD458750:CJE458750 CSZ458750:CTA458750 DCV458750:DCW458750 DMR458750:DMS458750 DWN458750:DWO458750 EGJ458750:EGK458750 EQF458750:EQG458750 FAB458750:FAC458750 FJX458750:FJY458750 FTT458750:FTU458750 GDP458750:GDQ458750 GNL458750:GNM458750 GXH458750:GXI458750 HHD458750:HHE458750 HQZ458750:HRA458750 IAV458750:IAW458750 IKR458750:IKS458750 IUN458750:IUO458750 JEJ458750:JEK458750 JOF458750:JOG458750 JYB458750:JYC458750 KHX458750:KHY458750 KRT458750:KRU458750 LBP458750:LBQ458750 LLL458750:LLM458750 LVH458750:LVI458750 MFD458750:MFE458750 MOZ458750:MPA458750 MYV458750:MYW458750 NIR458750:NIS458750 NSN458750:NSO458750 OCJ458750:OCK458750 OMF458750:OMG458750 OWB458750:OWC458750 PFX458750:PFY458750 PPT458750:PPU458750 PZP458750:PZQ458750 QJL458750:QJM458750 QTH458750:QTI458750 RDD458750:RDE458750 RMZ458750:RNA458750 RWV458750:RWW458750 SGR458750:SGS458750 SQN458750:SQO458750 TAJ458750:TAK458750 TKF458750:TKG458750 TUB458750:TUC458750 UDX458750:UDY458750 UNT458750:UNU458750 UXP458750:UXQ458750 VHL458750:VHM458750 VRH458750:VRI458750 WBD458750:WBE458750 WKZ458750:WLA458750 WUV458750:WUW458750 IJ524286:IK524286 SF524286:SG524286 ACB524286:ACC524286 ALX524286:ALY524286 AVT524286:AVU524286 BFP524286:BFQ524286 BPL524286:BPM524286 BZH524286:BZI524286 CJD524286:CJE524286 CSZ524286:CTA524286 DCV524286:DCW524286 DMR524286:DMS524286 DWN524286:DWO524286 EGJ524286:EGK524286 EQF524286:EQG524286 FAB524286:FAC524286 FJX524286:FJY524286 FTT524286:FTU524286 GDP524286:GDQ524286 GNL524286:GNM524286 GXH524286:GXI524286 HHD524286:HHE524286 HQZ524286:HRA524286 IAV524286:IAW524286 IKR524286:IKS524286 IUN524286:IUO524286 JEJ524286:JEK524286 JOF524286:JOG524286 JYB524286:JYC524286 KHX524286:KHY524286 KRT524286:KRU524286 LBP524286:LBQ524286 LLL524286:LLM524286 LVH524286:LVI524286 MFD524286:MFE524286 MOZ524286:MPA524286 MYV524286:MYW524286 NIR524286:NIS524286 NSN524286:NSO524286 OCJ524286:OCK524286 OMF524286:OMG524286 OWB524286:OWC524286 PFX524286:PFY524286 PPT524286:PPU524286 PZP524286:PZQ524286 QJL524286:QJM524286 QTH524286:QTI524286 RDD524286:RDE524286 RMZ524286:RNA524286 RWV524286:RWW524286 SGR524286:SGS524286 SQN524286:SQO524286 TAJ524286:TAK524286 TKF524286:TKG524286 TUB524286:TUC524286 UDX524286:UDY524286 UNT524286:UNU524286 UXP524286:UXQ524286 VHL524286:VHM524286 VRH524286:VRI524286 WBD524286:WBE524286 WKZ524286:WLA524286 WUV524286:WUW524286 IJ589822:IK589822 SF589822:SG589822 ACB589822:ACC589822 ALX589822:ALY589822 AVT589822:AVU589822 BFP589822:BFQ589822 BPL589822:BPM589822 BZH589822:BZI589822 CJD589822:CJE589822 CSZ589822:CTA589822 DCV589822:DCW589822 DMR589822:DMS589822 DWN589822:DWO589822 EGJ589822:EGK589822 EQF589822:EQG589822 FAB589822:FAC589822 FJX589822:FJY589822 FTT589822:FTU589822 GDP589822:GDQ589822 GNL589822:GNM589822 GXH589822:GXI589822 HHD589822:HHE589822 HQZ589822:HRA589822 IAV589822:IAW589822 IKR589822:IKS589822 IUN589822:IUO589822 JEJ589822:JEK589822 JOF589822:JOG589822 JYB589822:JYC589822 KHX589822:KHY589822 KRT589822:KRU589822 LBP589822:LBQ589822 LLL589822:LLM589822 LVH589822:LVI589822 MFD589822:MFE589822 MOZ589822:MPA589822 MYV589822:MYW589822 NIR589822:NIS589822 NSN589822:NSO589822 OCJ589822:OCK589822 OMF589822:OMG589822 OWB589822:OWC589822 PFX589822:PFY589822 PPT589822:PPU589822 PZP589822:PZQ589822 QJL589822:QJM589822 QTH589822:QTI589822 RDD589822:RDE589822 RMZ589822:RNA589822 RWV589822:RWW589822 SGR589822:SGS589822 SQN589822:SQO589822 TAJ589822:TAK589822 TKF589822:TKG589822 TUB589822:TUC589822 UDX589822:UDY589822 UNT589822:UNU589822 UXP589822:UXQ589822 VHL589822:VHM589822 VRH589822:VRI589822 WBD589822:WBE589822 WKZ589822:WLA589822 WUV589822:WUW589822 IJ655358:IK655358 SF655358:SG655358 ACB655358:ACC655358 ALX655358:ALY655358 AVT655358:AVU655358 BFP655358:BFQ655358 BPL655358:BPM655358 BZH655358:BZI655358 CJD655358:CJE655358 CSZ655358:CTA655358 DCV655358:DCW655358 DMR655358:DMS655358 DWN655358:DWO655358 EGJ655358:EGK655358 EQF655358:EQG655358 FAB655358:FAC655358 FJX655358:FJY655358 FTT655358:FTU655358 GDP655358:GDQ655358 GNL655358:GNM655358 GXH655358:GXI655358 HHD655358:HHE655358 HQZ655358:HRA655358 IAV655358:IAW655358 IKR655358:IKS655358 IUN655358:IUO655358 JEJ655358:JEK655358 JOF655358:JOG655358 JYB655358:JYC655358 KHX655358:KHY655358 KRT655358:KRU655358 LBP655358:LBQ655358 LLL655358:LLM655358 LVH655358:LVI655358 MFD655358:MFE655358 MOZ655358:MPA655358 MYV655358:MYW655358 NIR655358:NIS655358 NSN655358:NSO655358 OCJ655358:OCK655358 OMF655358:OMG655358 OWB655358:OWC655358 PFX655358:PFY655358 PPT655358:PPU655358 PZP655358:PZQ655358 QJL655358:QJM655358 QTH655358:QTI655358 RDD655358:RDE655358 RMZ655358:RNA655358 RWV655358:RWW655358 SGR655358:SGS655358 SQN655358:SQO655358 TAJ655358:TAK655358 TKF655358:TKG655358 TUB655358:TUC655358 UDX655358:UDY655358 UNT655358:UNU655358 UXP655358:UXQ655358 VHL655358:VHM655358 VRH655358:VRI655358 WBD655358:WBE655358 WKZ655358:WLA655358 WUV655358:WUW655358 IJ720894:IK720894 SF720894:SG720894 ACB720894:ACC720894 ALX720894:ALY720894 AVT720894:AVU720894 BFP720894:BFQ720894 BPL720894:BPM720894 BZH720894:BZI720894 CJD720894:CJE720894 CSZ720894:CTA720894 DCV720894:DCW720894 DMR720894:DMS720894 DWN720894:DWO720894 EGJ720894:EGK720894 EQF720894:EQG720894 FAB720894:FAC720894 FJX720894:FJY720894 FTT720894:FTU720894 GDP720894:GDQ720894 GNL720894:GNM720894 GXH720894:GXI720894 HHD720894:HHE720894 HQZ720894:HRA720894 IAV720894:IAW720894 IKR720894:IKS720894 IUN720894:IUO720894 JEJ720894:JEK720894 JOF720894:JOG720894 JYB720894:JYC720894 KHX720894:KHY720894 KRT720894:KRU720894 LBP720894:LBQ720894 LLL720894:LLM720894 LVH720894:LVI720894 MFD720894:MFE720894 MOZ720894:MPA720894 MYV720894:MYW720894 NIR720894:NIS720894 NSN720894:NSO720894 OCJ720894:OCK720894 OMF720894:OMG720894 OWB720894:OWC720894 PFX720894:PFY720894 PPT720894:PPU720894 PZP720894:PZQ720894 QJL720894:QJM720894 QTH720894:QTI720894 RDD720894:RDE720894 RMZ720894:RNA720894 RWV720894:RWW720894 SGR720894:SGS720894 SQN720894:SQO720894 TAJ720894:TAK720894 TKF720894:TKG720894 TUB720894:TUC720894 UDX720894:UDY720894 UNT720894:UNU720894 UXP720894:UXQ720894 VHL720894:VHM720894 VRH720894:VRI720894 WBD720894:WBE720894 WKZ720894:WLA720894 WUV720894:WUW720894 IJ786430:IK786430 SF786430:SG786430 ACB786430:ACC786430 ALX786430:ALY786430 AVT786430:AVU786430 BFP786430:BFQ786430 BPL786430:BPM786430 BZH786430:BZI786430 CJD786430:CJE786430 CSZ786430:CTA786430 DCV786430:DCW786430 DMR786430:DMS786430 DWN786430:DWO786430 EGJ786430:EGK786430 EQF786430:EQG786430 FAB786430:FAC786430 FJX786430:FJY786430 FTT786430:FTU786430 GDP786430:GDQ786430 GNL786430:GNM786430 GXH786430:GXI786430 HHD786430:HHE786430 HQZ786430:HRA786430 IAV786430:IAW786430 IKR786430:IKS786430 IUN786430:IUO786430 JEJ786430:JEK786430 JOF786430:JOG786430 JYB786430:JYC786430 KHX786430:KHY786430 KRT786430:KRU786430 LBP786430:LBQ786430 LLL786430:LLM786430 LVH786430:LVI786430 MFD786430:MFE786430 MOZ786430:MPA786430 MYV786430:MYW786430 NIR786430:NIS786430 NSN786430:NSO786430 OCJ786430:OCK786430 OMF786430:OMG786430 OWB786430:OWC786430 PFX786430:PFY786430 PPT786430:PPU786430 PZP786430:PZQ786430 QJL786430:QJM786430 QTH786430:QTI786430 RDD786430:RDE786430 RMZ786430:RNA786430 RWV786430:RWW786430 SGR786430:SGS786430 SQN786430:SQO786430 TAJ786430:TAK786430 TKF786430:TKG786430 TUB786430:TUC786430 UDX786430:UDY786430 UNT786430:UNU786430 UXP786430:UXQ786430 VHL786430:VHM786430 VRH786430:VRI786430 WBD786430:WBE786430 WKZ786430:WLA786430 WUV786430:WUW786430 IJ851966:IK851966 SF851966:SG851966 ACB851966:ACC851966 ALX851966:ALY851966 AVT851966:AVU851966 BFP851966:BFQ851966 BPL851966:BPM851966 BZH851966:BZI851966 CJD851966:CJE851966 CSZ851966:CTA851966 DCV851966:DCW851966 DMR851966:DMS851966 DWN851966:DWO851966 EGJ851966:EGK851966 EQF851966:EQG851966 FAB851966:FAC851966 FJX851966:FJY851966 FTT851966:FTU851966 GDP851966:GDQ851966 GNL851966:GNM851966 GXH851966:GXI851966 HHD851966:HHE851966 HQZ851966:HRA851966 IAV851966:IAW851966 IKR851966:IKS851966 IUN851966:IUO851966 JEJ851966:JEK851966 JOF851966:JOG851966 JYB851966:JYC851966 KHX851966:KHY851966 KRT851966:KRU851966 LBP851966:LBQ851966 LLL851966:LLM851966 LVH851966:LVI851966 MFD851966:MFE851966 MOZ851966:MPA851966 MYV851966:MYW851966 NIR851966:NIS851966 NSN851966:NSO851966 OCJ851966:OCK851966 OMF851966:OMG851966 OWB851966:OWC851966 PFX851966:PFY851966 PPT851966:PPU851966 PZP851966:PZQ851966 QJL851966:QJM851966 QTH851966:QTI851966 RDD851966:RDE851966 RMZ851966:RNA851966 RWV851966:RWW851966 SGR851966:SGS851966 SQN851966:SQO851966 TAJ851966:TAK851966 TKF851966:TKG851966 TUB851966:TUC851966 UDX851966:UDY851966 UNT851966:UNU851966 UXP851966:UXQ851966 VHL851966:VHM851966 VRH851966:VRI851966 WBD851966:WBE851966 WKZ851966:WLA851966 WUV851966:WUW851966 IJ917502:IK917502 SF917502:SG917502 ACB917502:ACC917502 ALX917502:ALY917502 AVT917502:AVU917502 BFP917502:BFQ917502 BPL917502:BPM917502 BZH917502:BZI917502 CJD917502:CJE917502 CSZ917502:CTA917502 DCV917502:DCW917502 DMR917502:DMS917502 DWN917502:DWO917502 EGJ917502:EGK917502 EQF917502:EQG917502 FAB917502:FAC917502 FJX917502:FJY917502 FTT917502:FTU917502 GDP917502:GDQ917502 GNL917502:GNM917502 GXH917502:GXI917502 HHD917502:HHE917502 HQZ917502:HRA917502 IAV917502:IAW917502 IKR917502:IKS917502 IUN917502:IUO917502 JEJ917502:JEK917502 JOF917502:JOG917502 JYB917502:JYC917502 KHX917502:KHY917502 KRT917502:KRU917502 LBP917502:LBQ917502 LLL917502:LLM917502 LVH917502:LVI917502 MFD917502:MFE917502 MOZ917502:MPA917502 MYV917502:MYW917502 NIR917502:NIS917502 NSN917502:NSO917502 OCJ917502:OCK917502 OMF917502:OMG917502 OWB917502:OWC917502 PFX917502:PFY917502 PPT917502:PPU917502 PZP917502:PZQ917502 QJL917502:QJM917502 QTH917502:QTI917502 RDD917502:RDE917502 RMZ917502:RNA917502 RWV917502:RWW917502 SGR917502:SGS917502 SQN917502:SQO917502 TAJ917502:TAK917502 TKF917502:TKG917502 TUB917502:TUC917502 UDX917502:UDY917502 UNT917502:UNU917502 UXP917502:UXQ917502 VHL917502:VHM917502 VRH917502:VRI917502 WBD917502:WBE917502 WKZ917502:WLA917502 WUV917502:WUW917502 IJ983038:IK983038 SF983038:SG983038 ACB983038:ACC983038 ALX983038:ALY983038 AVT983038:AVU983038 BFP983038:BFQ983038 BPL983038:BPM983038 BZH983038:BZI983038 CJD983038:CJE983038 CSZ983038:CTA983038 DCV983038:DCW983038 DMR983038:DMS983038 DWN983038:DWO983038 EGJ983038:EGK983038 EQF983038:EQG983038 FAB983038:FAC983038 FJX983038:FJY983038 FTT983038:FTU983038 GDP983038:GDQ983038 GNL983038:GNM983038 GXH983038:GXI983038 HHD983038:HHE983038 HQZ983038:HRA983038 IAV983038:IAW983038 IKR983038:IKS983038 IUN983038:IUO983038 JEJ983038:JEK983038 JOF983038:JOG983038 JYB983038:JYC983038 KHX983038:KHY983038 KRT983038:KRU983038 LBP983038:LBQ983038 LLL983038:LLM983038 LVH983038:LVI983038 MFD983038:MFE983038 MOZ983038:MPA983038 MYV983038:MYW983038 NIR983038:NIS983038 NSN983038:NSO983038 OCJ983038:OCK983038 OMF983038:OMG983038 OWB983038:OWC983038 PFX983038:PFY983038 PPT983038:PPU983038 PZP983038:PZQ983038 QJL983038:QJM983038 QTH983038:QTI983038 RDD983038:RDE983038 RMZ983038:RNA983038 RWV983038:RWW983038 SGR983038:SGS983038 SQN983038:SQO983038 TAJ983038:TAK983038 TKF983038:TKG983038 TUB983038:TUC983038 UDX983038:UDY983038 UNT983038:UNU983038 UXP983038:UXQ983038 VHL983038:VHM983038 VRH983038:VRI983038 WBD983038:WBE983038 WKZ983038:WLA983038 WUV983038:WUW983038 IN8:IP8 SJ8:SL8 ACF8:ACH8 AMB8:AMD8 AVX8:AVZ8 BFT8:BFV8 BPP8:BPR8 BZL8:BZN8 CJH8:CJJ8 CTD8:CTF8 DCZ8:DDB8 DMV8:DMX8 DWR8:DWT8 EGN8:EGP8 EQJ8:EQL8 FAF8:FAH8 FKB8:FKD8 FTX8:FTZ8 GDT8:GDV8 GNP8:GNR8 GXL8:GXN8 HHH8:HHJ8 HRD8:HRF8 IAZ8:IBB8 IKV8:IKX8 IUR8:IUT8 JEN8:JEP8 JOJ8:JOL8 JYF8:JYH8 KIB8:KID8 KRX8:KRZ8 LBT8:LBV8 LLP8:LLR8 LVL8:LVN8 MFH8:MFJ8 MPD8:MPF8 MYZ8:MZB8 NIV8:NIX8 NSR8:NST8 OCN8:OCP8 OMJ8:OML8 OWF8:OWH8 PGB8:PGD8 PPX8:PPZ8 PZT8:PZV8 QJP8:QJR8 QTL8:QTN8 RDH8:RDJ8 RND8:RNF8 RWZ8:RXB8 SGV8:SGX8 SQR8:SQT8 TAN8:TAP8 TKJ8:TKL8 TUF8:TUH8 UEB8:UED8 UNX8:UNZ8 UXT8:UXV8 VHP8:VHR8 VRL8:VRN8 WBH8:WBJ8 WLD8:WLF8 WUZ8:WVB8 IN65534:IP65534 SJ65534:SL65534 ACF65534:ACH65534 AMB65534:AMD65534 AVX65534:AVZ65534 BFT65534:BFV65534 BPP65534:BPR65534 BZL65534:BZN65534 CJH65534:CJJ65534 CTD65534:CTF65534 DCZ65534:DDB65534 DMV65534:DMX65534 DWR65534:DWT65534 EGN65534:EGP65534 EQJ65534:EQL65534 FAF65534:FAH65534 FKB65534:FKD65534 FTX65534:FTZ65534 GDT65534:GDV65534 GNP65534:GNR65534 GXL65534:GXN65534 HHH65534:HHJ65534 HRD65534:HRF65534 IAZ65534:IBB65534 IKV65534:IKX65534 IUR65534:IUT65534 JEN65534:JEP65534 JOJ65534:JOL65534 JYF65534:JYH65534 KIB65534:KID65534 KRX65534:KRZ65534 LBT65534:LBV65534 LLP65534:LLR65534 LVL65534:LVN65534 MFH65534:MFJ65534 MPD65534:MPF65534 MYZ65534:MZB65534 NIV65534:NIX65534 NSR65534:NST65534 OCN65534:OCP65534 OMJ65534:OML65534 OWF65534:OWH65534 PGB65534:PGD65534 PPX65534:PPZ65534 PZT65534:PZV65534 QJP65534:QJR65534 QTL65534:QTN65534 RDH65534:RDJ65534 RND65534:RNF65534 RWZ65534:RXB65534 SGV65534:SGX65534 SQR65534:SQT65534 TAN65534:TAP65534 TKJ65534:TKL65534 TUF65534:TUH65534 UEB65534:UED65534 UNX65534:UNZ65534 UXT65534:UXV65534 VHP65534:VHR65534 VRL65534:VRN65534 WBH65534:WBJ65534 WLD65534:WLF65534 WUZ65534:WVB65534 IN131070:IP131070 SJ131070:SL131070 ACF131070:ACH131070 AMB131070:AMD131070 AVX131070:AVZ131070 BFT131070:BFV131070 BPP131070:BPR131070 BZL131070:BZN131070 CJH131070:CJJ131070 CTD131070:CTF131070 DCZ131070:DDB131070 DMV131070:DMX131070 DWR131070:DWT131070 EGN131070:EGP131070 EQJ131070:EQL131070 FAF131070:FAH131070 FKB131070:FKD131070 FTX131070:FTZ131070 GDT131070:GDV131070 GNP131070:GNR131070 GXL131070:GXN131070 HHH131070:HHJ131070 HRD131070:HRF131070 IAZ131070:IBB131070 IKV131070:IKX131070 IUR131070:IUT131070 JEN131070:JEP131070 JOJ131070:JOL131070 JYF131070:JYH131070 KIB131070:KID131070 KRX131070:KRZ131070 LBT131070:LBV131070 LLP131070:LLR131070 LVL131070:LVN131070 MFH131070:MFJ131070 MPD131070:MPF131070 MYZ131070:MZB131070 NIV131070:NIX131070 NSR131070:NST131070 OCN131070:OCP131070 OMJ131070:OML131070 OWF131070:OWH131070 PGB131070:PGD131070 PPX131070:PPZ131070 PZT131070:PZV131070 QJP131070:QJR131070 QTL131070:QTN131070 RDH131070:RDJ131070 RND131070:RNF131070 RWZ131070:RXB131070 SGV131070:SGX131070 SQR131070:SQT131070 TAN131070:TAP131070 TKJ131070:TKL131070 TUF131070:TUH131070 UEB131070:UED131070 UNX131070:UNZ131070 UXT131070:UXV131070 VHP131070:VHR131070 VRL131070:VRN131070 WBH131070:WBJ131070 WLD131070:WLF131070 WUZ131070:WVB131070 IN196606:IP196606 SJ196606:SL196606 ACF196606:ACH196606 AMB196606:AMD196606 AVX196606:AVZ196606 BFT196606:BFV196606 BPP196606:BPR196606 BZL196606:BZN196606 CJH196606:CJJ196606 CTD196606:CTF196606 DCZ196606:DDB196606 DMV196606:DMX196606 DWR196606:DWT196606 EGN196606:EGP196606 EQJ196606:EQL196606 FAF196606:FAH196606 FKB196606:FKD196606 FTX196606:FTZ196606 GDT196606:GDV196606 GNP196606:GNR196606 GXL196606:GXN196606 HHH196606:HHJ196606 HRD196606:HRF196606 IAZ196606:IBB196606 IKV196606:IKX196606 IUR196606:IUT196606 JEN196606:JEP196606 JOJ196606:JOL196606 JYF196606:JYH196606 KIB196606:KID196606 KRX196606:KRZ196606 LBT196606:LBV196606 LLP196606:LLR196606 LVL196606:LVN196606 MFH196606:MFJ196606 MPD196606:MPF196606 MYZ196606:MZB196606 NIV196606:NIX196606 NSR196606:NST196606 OCN196606:OCP196606 OMJ196606:OML196606 OWF196606:OWH196606 PGB196606:PGD196606 PPX196606:PPZ196606 PZT196606:PZV196606 QJP196606:QJR196606 QTL196606:QTN196606 RDH196606:RDJ196606 RND196606:RNF196606 RWZ196606:RXB196606 SGV196606:SGX196606 SQR196606:SQT196606 TAN196606:TAP196606 TKJ196606:TKL196606 TUF196606:TUH196606 UEB196606:UED196606 UNX196606:UNZ196606 UXT196606:UXV196606 VHP196606:VHR196606 VRL196606:VRN196606 WBH196606:WBJ196606 WLD196606:WLF196606 WUZ196606:WVB196606 IN262142:IP262142 SJ262142:SL262142 ACF262142:ACH262142 AMB262142:AMD262142 AVX262142:AVZ262142 BFT262142:BFV262142 BPP262142:BPR262142 BZL262142:BZN262142 CJH262142:CJJ262142 CTD262142:CTF262142 DCZ262142:DDB262142 DMV262142:DMX262142 DWR262142:DWT262142 EGN262142:EGP262142 EQJ262142:EQL262142 FAF262142:FAH262142 FKB262142:FKD262142 FTX262142:FTZ262142 GDT262142:GDV262142 GNP262142:GNR262142 GXL262142:GXN262142 HHH262142:HHJ262142 HRD262142:HRF262142 IAZ262142:IBB262142 IKV262142:IKX262142 IUR262142:IUT262142 JEN262142:JEP262142 JOJ262142:JOL262142 JYF262142:JYH262142 KIB262142:KID262142 KRX262142:KRZ262142 LBT262142:LBV262142 LLP262142:LLR262142 LVL262142:LVN262142 MFH262142:MFJ262142 MPD262142:MPF262142 MYZ262142:MZB262142 NIV262142:NIX262142 NSR262142:NST262142 OCN262142:OCP262142 OMJ262142:OML262142 OWF262142:OWH262142 PGB262142:PGD262142 PPX262142:PPZ262142 PZT262142:PZV262142 QJP262142:QJR262142 QTL262142:QTN262142 RDH262142:RDJ262142 RND262142:RNF262142 RWZ262142:RXB262142 SGV262142:SGX262142 SQR262142:SQT262142 TAN262142:TAP262142 TKJ262142:TKL262142 TUF262142:TUH262142 UEB262142:UED262142 UNX262142:UNZ262142 UXT262142:UXV262142 VHP262142:VHR262142 VRL262142:VRN262142 WBH262142:WBJ262142 WLD262142:WLF262142 WUZ262142:WVB262142 IN327678:IP327678 SJ327678:SL327678 ACF327678:ACH327678 AMB327678:AMD327678 AVX327678:AVZ327678 BFT327678:BFV327678 BPP327678:BPR327678 BZL327678:BZN327678 CJH327678:CJJ327678 CTD327678:CTF327678 DCZ327678:DDB327678 DMV327678:DMX327678 DWR327678:DWT327678 EGN327678:EGP327678 EQJ327678:EQL327678 FAF327678:FAH327678 FKB327678:FKD327678 FTX327678:FTZ327678 GDT327678:GDV327678 GNP327678:GNR327678 GXL327678:GXN327678 HHH327678:HHJ327678 HRD327678:HRF327678 IAZ327678:IBB327678 IKV327678:IKX327678 IUR327678:IUT327678 JEN327678:JEP327678 JOJ327678:JOL327678 JYF327678:JYH327678 KIB327678:KID327678 KRX327678:KRZ327678 LBT327678:LBV327678 LLP327678:LLR327678 LVL327678:LVN327678 MFH327678:MFJ327678 MPD327678:MPF327678 MYZ327678:MZB327678 NIV327678:NIX327678 NSR327678:NST327678 OCN327678:OCP327678 OMJ327678:OML327678 OWF327678:OWH327678 PGB327678:PGD327678 PPX327678:PPZ327678 PZT327678:PZV327678 QJP327678:QJR327678 QTL327678:QTN327678 RDH327678:RDJ327678 RND327678:RNF327678 RWZ327678:RXB327678 SGV327678:SGX327678 SQR327678:SQT327678 TAN327678:TAP327678 TKJ327678:TKL327678 TUF327678:TUH327678 UEB327678:UED327678 UNX327678:UNZ327678 UXT327678:UXV327678 VHP327678:VHR327678 VRL327678:VRN327678 WBH327678:WBJ327678 WLD327678:WLF327678 WUZ327678:WVB327678 IN393214:IP393214 SJ393214:SL393214 ACF393214:ACH393214 AMB393214:AMD393214 AVX393214:AVZ393214 BFT393214:BFV393214 BPP393214:BPR393214 BZL393214:BZN393214 CJH393214:CJJ393214 CTD393214:CTF393214 DCZ393214:DDB393214 DMV393214:DMX393214 DWR393214:DWT393214 EGN393214:EGP393214 EQJ393214:EQL393214 FAF393214:FAH393214 FKB393214:FKD393214 FTX393214:FTZ393214 GDT393214:GDV393214 GNP393214:GNR393214 GXL393214:GXN393214 HHH393214:HHJ393214 HRD393214:HRF393214 IAZ393214:IBB393214 IKV393214:IKX393214 IUR393214:IUT393214 JEN393214:JEP393214 JOJ393214:JOL393214 JYF393214:JYH393214 KIB393214:KID393214 KRX393214:KRZ393214 LBT393214:LBV393214 LLP393214:LLR393214 LVL393214:LVN393214 MFH393214:MFJ393214 MPD393214:MPF393214 MYZ393214:MZB393214 NIV393214:NIX393214 NSR393214:NST393214 OCN393214:OCP393214 OMJ393214:OML393214 OWF393214:OWH393214 PGB393214:PGD393214 PPX393214:PPZ393214 PZT393214:PZV393214 QJP393214:QJR393214 QTL393214:QTN393214 RDH393214:RDJ393214 RND393214:RNF393214 RWZ393214:RXB393214 SGV393214:SGX393214 SQR393214:SQT393214 TAN393214:TAP393214 TKJ393214:TKL393214 TUF393214:TUH393214 UEB393214:UED393214 UNX393214:UNZ393214 UXT393214:UXV393214 VHP393214:VHR393214 VRL393214:VRN393214 WBH393214:WBJ393214 WLD393214:WLF393214 WUZ393214:WVB393214 IN458750:IP458750 SJ458750:SL458750 ACF458750:ACH458750 AMB458750:AMD458750 AVX458750:AVZ458750 BFT458750:BFV458750 BPP458750:BPR458750 BZL458750:BZN458750 CJH458750:CJJ458750 CTD458750:CTF458750 DCZ458750:DDB458750 DMV458750:DMX458750 DWR458750:DWT458750 EGN458750:EGP458750 EQJ458750:EQL458750 FAF458750:FAH458750 FKB458750:FKD458750 FTX458750:FTZ458750 GDT458750:GDV458750 GNP458750:GNR458750 GXL458750:GXN458750 HHH458750:HHJ458750 HRD458750:HRF458750 IAZ458750:IBB458750 IKV458750:IKX458750 IUR458750:IUT458750 JEN458750:JEP458750 JOJ458750:JOL458750 JYF458750:JYH458750 KIB458750:KID458750 KRX458750:KRZ458750 LBT458750:LBV458750 LLP458750:LLR458750 LVL458750:LVN458750 MFH458750:MFJ458750 MPD458750:MPF458750 MYZ458750:MZB458750 NIV458750:NIX458750 NSR458750:NST458750 OCN458750:OCP458750 OMJ458750:OML458750 OWF458750:OWH458750 PGB458750:PGD458750 PPX458750:PPZ458750 PZT458750:PZV458750 QJP458750:QJR458750 QTL458750:QTN458750 RDH458750:RDJ458750 RND458750:RNF458750 RWZ458750:RXB458750 SGV458750:SGX458750 SQR458750:SQT458750 TAN458750:TAP458750 TKJ458750:TKL458750 TUF458750:TUH458750 UEB458750:UED458750 UNX458750:UNZ458750 UXT458750:UXV458750 VHP458750:VHR458750 VRL458750:VRN458750 WBH458750:WBJ458750 WLD458750:WLF458750 WUZ458750:WVB458750 IN524286:IP524286 SJ524286:SL524286 ACF524286:ACH524286 AMB524286:AMD524286 AVX524286:AVZ524286 BFT524286:BFV524286 BPP524286:BPR524286 BZL524286:BZN524286 CJH524286:CJJ524286 CTD524286:CTF524286 DCZ524286:DDB524286 DMV524286:DMX524286 DWR524286:DWT524286 EGN524286:EGP524286 EQJ524286:EQL524286 FAF524286:FAH524286 FKB524286:FKD524286 FTX524286:FTZ524286 GDT524286:GDV524286 GNP524286:GNR524286 GXL524286:GXN524286 HHH524286:HHJ524286 HRD524286:HRF524286 IAZ524286:IBB524286 IKV524286:IKX524286 IUR524286:IUT524286 JEN524286:JEP524286 JOJ524286:JOL524286 JYF524286:JYH524286 KIB524286:KID524286 KRX524286:KRZ524286 LBT524286:LBV524286 LLP524286:LLR524286 LVL524286:LVN524286 MFH524286:MFJ524286 MPD524286:MPF524286 MYZ524286:MZB524286 NIV524286:NIX524286 NSR524286:NST524286 OCN524286:OCP524286 OMJ524286:OML524286 OWF524286:OWH524286 PGB524286:PGD524286 PPX524286:PPZ524286 PZT524286:PZV524286 QJP524286:QJR524286 QTL524286:QTN524286 RDH524286:RDJ524286 RND524286:RNF524286 RWZ524286:RXB524286 SGV524286:SGX524286 SQR524286:SQT524286 TAN524286:TAP524286 TKJ524286:TKL524286 TUF524286:TUH524286 UEB524286:UED524286 UNX524286:UNZ524286 UXT524286:UXV524286 VHP524286:VHR524286 VRL524286:VRN524286 WBH524286:WBJ524286 WLD524286:WLF524286 WUZ524286:WVB524286 IN589822:IP589822 SJ589822:SL589822 ACF589822:ACH589822 AMB589822:AMD589822 AVX589822:AVZ589822 BFT589822:BFV589822 BPP589822:BPR589822 BZL589822:BZN589822 CJH589822:CJJ589822 CTD589822:CTF589822 DCZ589822:DDB589822 DMV589822:DMX589822 DWR589822:DWT589822 EGN589822:EGP589822 EQJ589822:EQL589822 FAF589822:FAH589822 FKB589822:FKD589822 FTX589822:FTZ589822 GDT589822:GDV589822 GNP589822:GNR589822 GXL589822:GXN589822 HHH589822:HHJ589822 HRD589822:HRF589822 IAZ589822:IBB589822 IKV589822:IKX589822 IUR589822:IUT589822 JEN589822:JEP589822 JOJ589822:JOL589822 JYF589822:JYH589822 KIB589822:KID589822 KRX589822:KRZ589822 LBT589822:LBV589822 LLP589822:LLR589822 LVL589822:LVN589822 MFH589822:MFJ589822 MPD589822:MPF589822 MYZ589822:MZB589822 NIV589822:NIX589822 NSR589822:NST589822 OCN589822:OCP589822 OMJ589822:OML589822 OWF589822:OWH589822 PGB589822:PGD589822 PPX589822:PPZ589822 PZT589822:PZV589822 QJP589822:QJR589822 QTL589822:QTN589822 RDH589822:RDJ589822 RND589822:RNF589822 RWZ589822:RXB589822 SGV589822:SGX589822 SQR589822:SQT589822 TAN589822:TAP589822 TKJ589822:TKL589822 TUF589822:TUH589822 UEB589822:UED589822 UNX589822:UNZ589822 UXT589822:UXV589822 VHP589822:VHR589822 VRL589822:VRN589822 WBH589822:WBJ589822 WLD589822:WLF589822 WUZ589822:WVB589822 IN655358:IP655358 SJ655358:SL655358 ACF655358:ACH655358 AMB655358:AMD655358 AVX655358:AVZ655358 BFT655358:BFV655358 BPP655358:BPR655358 BZL655358:BZN655358 CJH655358:CJJ655358 CTD655358:CTF655358 DCZ655358:DDB655358 DMV655358:DMX655358 DWR655358:DWT655358 EGN655358:EGP655358 EQJ655358:EQL655358 FAF655358:FAH655358 FKB655358:FKD655358 FTX655358:FTZ655358 GDT655358:GDV655358 GNP655358:GNR655358 GXL655358:GXN655358 HHH655358:HHJ655358 HRD655358:HRF655358 IAZ655358:IBB655358 IKV655358:IKX655358 IUR655358:IUT655358 JEN655358:JEP655358 JOJ655358:JOL655358 JYF655358:JYH655358 KIB655358:KID655358 KRX655358:KRZ655358 LBT655358:LBV655358 LLP655358:LLR655358 LVL655358:LVN655358 MFH655358:MFJ655358 MPD655358:MPF655358 MYZ655358:MZB655358 NIV655358:NIX655358 NSR655358:NST655358 OCN655358:OCP655358 OMJ655358:OML655358 OWF655358:OWH655358 PGB655358:PGD655358 PPX655358:PPZ655358 PZT655358:PZV655358 QJP655358:QJR655358 QTL655358:QTN655358 RDH655358:RDJ655358 RND655358:RNF655358 RWZ655358:RXB655358 SGV655358:SGX655358 SQR655358:SQT655358 TAN655358:TAP655358 TKJ655358:TKL655358 TUF655358:TUH655358 UEB655358:UED655358 UNX655358:UNZ655358 UXT655358:UXV655358 VHP655358:VHR655358 VRL655358:VRN655358 WBH655358:WBJ655358 WLD655358:WLF655358 WUZ655358:WVB655358 IN720894:IP720894 SJ720894:SL720894 ACF720894:ACH720894 AMB720894:AMD720894 AVX720894:AVZ720894 BFT720894:BFV720894 BPP720894:BPR720894 BZL720894:BZN720894 CJH720894:CJJ720894 CTD720894:CTF720894 DCZ720894:DDB720894 DMV720894:DMX720894 DWR720894:DWT720894 EGN720894:EGP720894 EQJ720894:EQL720894 FAF720894:FAH720894 FKB720894:FKD720894 FTX720894:FTZ720894 GDT720894:GDV720894 GNP720894:GNR720894 GXL720894:GXN720894 HHH720894:HHJ720894 HRD720894:HRF720894 IAZ720894:IBB720894 IKV720894:IKX720894 IUR720894:IUT720894 JEN720894:JEP720894 JOJ720894:JOL720894 JYF720894:JYH720894 KIB720894:KID720894 KRX720894:KRZ720894 LBT720894:LBV720894 LLP720894:LLR720894 LVL720894:LVN720894 MFH720894:MFJ720894 MPD720894:MPF720894 MYZ720894:MZB720894 NIV720894:NIX720894 NSR720894:NST720894 OCN720894:OCP720894 OMJ720894:OML720894 OWF720894:OWH720894 PGB720894:PGD720894 PPX720894:PPZ720894 PZT720894:PZV720894 QJP720894:QJR720894 QTL720894:QTN720894 RDH720894:RDJ720894 RND720894:RNF720894 RWZ720894:RXB720894 SGV720894:SGX720894 SQR720894:SQT720894 TAN720894:TAP720894 TKJ720894:TKL720894 TUF720894:TUH720894 UEB720894:UED720894 UNX720894:UNZ720894 UXT720894:UXV720894 VHP720894:VHR720894 VRL720894:VRN720894 WBH720894:WBJ720894 WLD720894:WLF720894 WUZ720894:WVB720894 IN786430:IP786430 SJ786430:SL786430 ACF786430:ACH786430 AMB786430:AMD786430 AVX786430:AVZ786430 BFT786430:BFV786430 BPP786430:BPR786430 BZL786430:BZN786430 CJH786430:CJJ786430 CTD786430:CTF786430 DCZ786430:DDB786430 DMV786430:DMX786430 DWR786430:DWT786430 EGN786430:EGP786430 EQJ786430:EQL786430 FAF786430:FAH786430 FKB786430:FKD786430 FTX786430:FTZ786430 GDT786430:GDV786430 GNP786430:GNR786430 GXL786430:GXN786430 HHH786430:HHJ786430 HRD786430:HRF786430 IAZ786430:IBB786430 IKV786430:IKX786430 IUR786430:IUT786430 JEN786430:JEP786430 JOJ786430:JOL786430 JYF786430:JYH786430 KIB786430:KID786430 KRX786430:KRZ786430 LBT786430:LBV786430 LLP786430:LLR786430 LVL786430:LVN786430 MFH786430:MFJ786430 MPD786430:MPF786430 MYZ786430:MZB786430 NIV786430:NIX786430 NSR786430:NST786430 OCN786430:OCP786430 OMJ786430:OML786430 OWF786430:OWH786430 PGB786430:PGD786430 PPX786430:PPZ786430 PZT786430:PZV786430 QJP786430:QJR786430 QTL786430:QTN786430 RDH786430:RDJ786430 RND786430:RNF786430 RWZ786430:RXB786430 SGV786430:SGX786430 SQR786430:SQT786430 TAN786430:TAP786430 TKJ786430:TKL786430 TUF786430:TUH786430 UEB786430:UED786430 UNX786430:UNZ786430 UXT786430:UXV786430 VHP786430:VHR786430 VRL786430:VRN786430 WBH786430:WBJ786430 WLD786430:WLF786430 WUZ786430:WVB786430 IN851966:IP851966 SJ851966:SL851966 ACF851966:ACH851966 AMB851966:AMD851966 AVX851966:AVZ851966 BFT851966:BFV851966 BPP851966:BPR851966 BZL851966:BZN851966 CJH851966:CJJ851966 CTD851966:CTF851966 DCZ851966:DDB851966 DMV851966:DMX851966 DWR851966:DWT851966 EGN851966:EGP851966 EQJ851966:EQL851966 FAF851966:FAH851966 FKB851966:FKD851966 FTX851966:FTZ851966 GDT851966:GDV851966 GNP851966:GNR851966 GXL851966:GXN851966 HHH851966:HHJ851966 HRD851966:HRF851966 IAZ851966:IBB851966 IKV851966:IKX851966 IUR851966:IUT851966 JEN851966:JEP851966 JOJ851966:JOL851966 JYF851966:JYH851966 KIB851966:KID851966 KRX851966:KRZ851966 LBT851966:LBV851966 LLP851966:LLR851966 LVL851966:LVN851966 MFH851966:MFJ851966 MPD851966:MPF851966 MYZ851966:MZB851966 NIV851966:NIX851966 NSR851966:NST851966 OCN851966:OCP851966 OMJ851966:OML851966 OWF851966:OWH851966 PGB851966:PGD851966 PPX851966:PPZ851966 PZT851966:PZV851966 QJP851966:QJR851966 QTL851966:QTN851966 RDH851966:RDJ851966 RND851966:RNF851966 RWZ851966:RXB851966 SGV851966:SGX851966 SQR851966:SQT851966 TAN851966:TAP851966 TKJ851966:TKL851966 TUF851966:TUH851966 UEB851966:UED851966 UNX851966:UNZ851966 UXT851966:UXV851966 VHP851966:VHR851966 VRL851966:VRN851966 WBH851966:WBJ851966 WLD851966:WLF851966 WUZ851966:WVB851966 IN917502:IP917502 SJ917502:SL917502 ACF917502:ACH917502 AMB917502:AMD917502 AVX917502:AVZ917502 BFT917502:BFV917502 BPP917502:BPR917502 BZL917502:BZN917502 CJH917502:CJJ917502 CTD917502:CTF917502 DCZ917502:DDB917502 DMV917502:DMX917502 DWR917502:DWT917502 EGN917502:EGP917502 EQJ917502:EQL917502 FAF917502:FAH917502 FKB917502:FKD917502 FTX917502:FTZ917502 GDT917502:GDV917502 GNP917502:GNR917502 GXL917502:GXN917502 HHH917502:HHJ917502 HRD917502:HRF917502 IAZ917502:IBB917502 IKV917502:IKX917502 IUR917502:IUT917502 JEN917502:JEP917502 JOJ917502:JOL917502 JYF917502:JYH917502 KIB917502:KID917502 KRX917502:KRZ917502 LBT917502:LBV917502 LLP917502:LLR917502 LVL917502:LVN917502 MFH917502:MFJ917502 MPD917502:MPF917502 MYZ917502:MZB917502 NIV917502:NIX917502 NSR917502:NST917502 OCN917502:OCP917502 OMJ917502:OML917502 OWF917502:OWH917502 PGB917502:PGD917502 PPX917502:PPZ917502 PZT917502:PZV917502 QJP917502:QJR917502 QTL917502:QTN917502 RDH917502:RDJ917502 RND917502:RNF917502 RWZ917502:RXB917502 SGV917502:SGX917502 SQR917502:SQT917502 TAN917502:TAP917502 TKJ917502:TKL917502 TUF917502:TUH917502 UEB917502:UED917502 UNX917502:UNZ917502 UXT917502:UXV917502 VHP917502:VHR917502 VRL917502:VRN917502 WBH917502:WBJ917502 WLD917502:WLF917502 WUZ917502:WVB917502 IN983038:IP983038 SJ983038:SL983038 ACF983038:ACH983038 AMB983038:AMD983038 AVX983038:AVZ983038 BFT983038:BFV983038 BPP983038:BPR983038 BZL983038:BZN983038 CJH983038:CJJ983038 CTD983038:CTF983038 DCZ983038:DDB983038 DMV983038:DMX983038 DWR983038:DWT983038 EGN983038:EGP983038 EQJ983038:EQL983038 FAF983038:FAH983038 FKB983038:FKD983038 FTX983038:FTZ983038 GDT983038:GDV983038 GNP983038:GNR983038 GXL983038:GXN983038 HHH983038:HHJ983038 HRD983038:HRF983038 IAZ983038:IBB983038 IKV983038:IKX983038 IUR983038:IUT983038 JEN983038:JEP983038 JOJ983038:JOL983038 JYF983038:JYH983038 KIB983038:KID983038 KRX983038:KRZ983038 LBT983038:LBV983038 LLP983038:LLR983038 LVL983038:LVN983038 MFH983038:MFJ983038 MPD983038:MPF983038 MYZ983038:MZB983038 NIV983038:NIX983038 NSR983038:NST983038 OCN983038:OCP983038 OMJ983038:OML983038 OWF983038:OWH983038 PGB983038:PGD983038 PPX983038:PPZ983038 PZT983038:PZV983038 QJP983038:QJR983038 QTL983038:QTN983038 RDH983038:RDJ983038 RND983038:RNF983038 RWZ983038:RXB983038 SGV983038:SGX983038 SQR983038:SQT983038 TAN983038:TAP983038 TKJ983038:TKL983038 TUF983038:TUH983038 UEB983038:UED983038 UNX983038:UNZ983038 UXT983038:UXV983038 VHP983038:VHR983038 VRL983038:VRN983038 WBH983038:WBJ983038 WLD983038:WLF983038 WUZ983038:WVB983038 IT8:IU8 SP8:SQ8 ACL8:ACM8 AMH8:AMI8 AWD8:AWE8 BFZ8:BGA8 BPV8:BPW8 BZR8:BZS8 CJN8:CJO8 CTJ8:CTK8 DDF8:DDG8 DNB8:DNC8 DWX8:DWY8 EGT8:EGU8 EQP8:EQQ8 FAL8:FAM8 FKH8:FKI8 FUD8:FUE8 GDZ8:GEA8 GNV8:GNW8 GXR8:GXS8 HHN8:HHO8 HRJ8:HRK8 IBF8:IBG8 ILB8:ILC8 IUX8:IUY8 JET8:JEU8 JOP8:JOQ8 JYL8:JYM8 KIH8:KII8 KSD8:KSE8 LBZ8:LCA8 LLV8:LLW8 LVR8:LVS8 MFN8:MFO8 MPJ8:MPK8 MZF8:MZG8 NJB8:NJC8 NSX8:NSY8 OCT8:OCU8 OMP8:OMQ8 OWL8:OWM8 PGH8:PGI8 PQD8:PQE8 PZZ8:QAA8 QJV8:QJW8 QTR8:QTS8 RDN8:RDO8 RNJ8:RNK8 RXF8:RXG8 SHB8:SHC8 SQX8:SQY8 TAT8:TAU8 TKP8:TKQ8 TUL8:TUM8 UEH8:UEI8 UOD8:UOE8 UXZ8:UYA8 VHV8:VHW8 VRR8:VRS8 WBN8:WBO8 WLJ8:WLK8 WVF8:WVG8 IT65534:IU65534 SP65534:SQ65534 ACL65534:ACM65534 AMH65534:AMI65534 AWD65534:AWE65534 BFZ65534:BGA65534 BPV65534:BPW65534 BZR65534:BZS65534 CJN65534:CJO65534 CTJ65534:CTK65534 DDF65534:DDG65534 DNB65534:DNC65534 DWX65534:DWY65534 EGT65534:EGU65534 EQP65534:EQQ65534 FAL65534:FAM65534 FKH65534:FKI65534 FUD65534:FUE65534 GDZ65534:GEA65534 GNV65534:GNW65534 GXR65534:GXS65534 HHN65534:HHO65534 HRJ65534:HRK65534 IBF65534:IBG65534 ILB65534:ILC65534 IUX65534:IUY65534 JET65534:JEU65534 JOP65534:JOQ65534 JYL65534:JYM65534 KIH65534:KII65534 KSD65534:KSE65534 LBZ65534:LCA65534 LLV65534:LLW65534 LVR65534:LVS65534 MFN65534:MFO65534 MPJ65534:MPK65534 MZF65534:MZG65534 NJB65534:NJC65534 NSX65534:NSY65534 OCT65534:OCU65534 OMP65534:OMQ65534 OWL65534:OWM65534 PGH65534:PGI65534 PQD65534:PQE65534 PZZ65534:QAA65534 QJV65534:QJW65534 QTR65534:QTS65534 RDN65534:RDO65534 RNJ65534:RNK65534 RXF65534:RXG65534 SHB65534:SHC65534 SQX65534:SQY65534 TAT65534:TAU65534 TKP65534:TKQ65534 TUL65534:TUM65534 UEH65534:UEI65534 UOD65534:UOE65534 UXZ65534:UYA65534 VHV65534:VHW65534 VRR65534:VRS65534 WBN65534:WBO65534 WLJ65534:WLK65534 WVF65534:WVG65534 IT131070:IU131070 SP131070:SQ131070 ACL131070:ACM131070 AMH131070:AMI131070 AWD131070:AWE131070 BFZ131070:BGA131070 BPV131070:BPW131070 BZR131070:BZS131070 CJN131070:CJO131070 CTJ131070:CTK131070 DDF131070:DDG131070 DNB131070:DNC131070 DWX131070:DWY131070 EGT131070:EGU131070 EQP131070:EQQ131070 FAL131070:FAM131070 FKH131070:FKI131070 FUD131070:FUE131070 GDZ131070:GEA131070 GNV131070:GNW131070 GXR131070:GXS131070 HHN131070:HHO131070 HRJ131070:HRK131070 IBF131070:IBG131070 ILB131070:ILC131070 IUX131070:IUY131070 JET131070:JEU131070 JOP131070:JOQ131070 JYL131070:JYM131070 KIH131070:KII131070 KSD131070:KSE131070 LBZ131070:LCA131070 LLV131070:LLW131070 LVR131070:LVS131070 MFN131070:MFO131070 MPJ131070:MPK131070 MZF131070:MZG131070 NJB131070:NJC131070 NSX131070:NSY131070 OCT131070:OCU131070 OMP131070:OMQ131070 OWL131070:OWM131070 PGH131070:PGI131070 PQD131070:PQE131070 PZZ131070:QAA131070 QJV131070:QJW131070 QTR131070:QTS131070 RDN131070:RDO131070 RNJ131070:RNK131070 RXF131070:RXG131070 SHB131070:SHC131070 SQX131070:SQY131070 TAT131070:TAU131070 TKP131070:TKQ131070 TUL131070:TUM131070 UEH131070:UEI131070 UOD131070:UOE131070 UXZ131070:UYA131070 VHV131070:VHW131070 VRR131070:VRS131070 WBN131070:WBO131070 WLJ131070:WLK131070 WVF131070:WVG131070 IT196606:IU196606 SP196606:SQ196606 ACL196606:ACM196606 AMH196606:AMI196606 AWD196606:AWE196606 BFZ196606:BGA196606 BPV196606:BPW196606 BZR196606:BZS196606 CJN196606:CJO196606 CTJ196606:CTK196606 DDF196606:DDG196606 DNB196606:DNC196606 DWX196606:DWY196606 EGT196606:EGU196606 EQP196606:EQQ196606 FAL196606:FAM196606 FKH196606:FKI196606 FUD196606:FUE196606 GDZ196606:GEA196606 GNV196606:GNW196606 GXR196606:GXS196606 HHN196606:HHO196606 HRJ196606:HRK196606 IBF196606:IBG196606 ILB196606:ILC196606 IUX196606:IUY196606 JET196606:JEU196606 JOP196606:JOQ196606 JYL196606:JYM196606 KIH196606:KII196606 KSD196606:KSE196606 LBZ196606:LCA196606 LLV196606:LLW196606 LVR196606:LVS196606 MFN196606:MFO196606 MPJ196606:MPK196606 MZF196606:MZG196606 NJB196606:NJC196606 NSX196606:NSY196606 OCT196606:OCU196606 OMP196606:OMQ196606 OWL196606:OWM196606 PGH196606:PGI196606 PQD196606:PQE196606 PZZ196606:QAA196606 QJV196606:QJW196606 QTR196606:QTS196606 RDN196606:RDO196606 RNJ196606:RNK196606 RXF196606:RXG196606 SHB196606:SHC196606 SQX196606:SQY196606 TAT196606:TAU196606 TKP196606:TKQ196606 TUL196606:TUM196606 UEH196606:UEI196606 UOD196606:UOE196606 UXZ196606:UYA196606 VHV196606:VHW196606 VRR196606:VRS196606 WBN196606:WBO196606 WLJ196606:WLK196606 WVF196606:WVG196606 IT262142:IU262142 SP262142:SQ262142 ACL262142:ACM262142 AMH262142:AMI262142 AWD262142:AWE262142 BFZ262142:BGA262142 BPV262142:BPW262142 BZR262142:BZS262142 CJN262142:CJO262142 CTJ262142:CTK262142 DDF262142:DDG262142 DNB262142:DNC262142 DWX262142:DWY262142 EGT262142:EGU262142 EQP262142:EQQ262142 FAL262142:FAM262142 FKH262142:FKI262142 FUD262142:FUE262142 GDZ262142:GEA262142 GNV262142:GNW262142 GXR262142:GXS262142 HHN262142:HHO262142 HRJ262142:HRK262142 IBF262142:IBG262142 ILB262142:ILC262142 IUX262142:IUY262142 JET262142:JEU262142 JOP262142:JOQ262142 JYL262142:JYM262142 KIH262142:KII262142 KSD262142:KSE262142 LBZ262142:LCA262142 LLV262142:LLW262142 LVR262142:LVS262142 MFN262142:MFO262142 MPJ262142:MPK262142 MZF262142:MZG262142 NJB262142:NJC262142 NSX262142:NSY262142 OCT262142:OCU262142 OMP262142:OMQ262142 OWL262142:OWM262142 PGH262142:PGI262142 PQD262142:PQE262142 PZZ262142:QAA262142 QJV262142:QJW262142 QTR262142:QTS262142 RDN262142:RDO262142 RNJ262142:RNK262142 RXF262142:RXG262142 SHB262142:SHC262142 SQX262142:SQY262142 TAT262142:TAU262142 TKP262142:TKQ262142 TUL262142:TUM262142 UEH262142:UEI262142 UOD262142:UOE262142 UXZ262142:UYA262142 VHV262142:VHW262142 VRR262142:VRS262142 WBN262142:WBO262142 WLJ262142:WLK262142 WVF262142:WVG262142 IT327678:IU327678 SP327678:SQ327678 ACL327678:ACM327678 AMH327678:AMI327678 AWD327678:AWE327678 BFZ327678:BGA327678 BPV327678:BPW327678 BZR327678:BZS327678 CJN327678:CJO327678 CTJ327678:CTK327678 DDF327678:DDG327678 DNB327678:DNC327678 DWX327678:DWY327678 EGT327678:EGU327678 EQP327678:EQQ327678 FAL327678:FAM327678 FKH327678:FKI327678 FUD327678:FUE327678 GDZ327678:GEA327678 GNV327678:GNW327678 GXR327678:GXS327678 HHN327678:HHO327678 HRJ327678:HRK327678 IBF327678:IBG327678 ILB327678:ILC327678 IUX327678:IUY327678 JET327678:JEU327678 JOP327678:JOQ327678 JYL327678:JYM327678 KIH327678:KII327678 KSD327678:KSE327678 LBZ327678:LCA327678 LLV327678:LLW327678 LVR327678:LVS327678 MFN327678:MFO327678 MPJ327678:MPK327678 MZF327678:MZG327678 NJB327678:NJC327678 NSX327678:NSY327678 OCT327678:OCU327678 OMP327678:OMQ327678 OWL327678:OWM327678 PGH327678:PGI327678 PQD327678:PQE327678 PZZ327678:QAA327678 QJV327678:QJW327678 QTR327678:QTS327678 RDN327678:RDO327678 RNJ327678:RNK327678 RXF327678:RXG327678 SHB327678:SHC327678 SQX327678:SQY327678 TAT327678:TAU327678 TKP327678:TKQ327678 TUL327678:TUM327678 UEH327678:UEI327678 UOD327678:UOE327678 UXZ327678:UYA327678 VHV327678:VHW327678 VRR327678:VRS327678 WBN327678:WBO327678 WLJ327678:WLK327678 WVF327678:WVG327678 IT393214:IU393214 SP393214:SQ393214 ACL393214:ACM393214 AMH393214:AMI393214 AWD393214:AWE393214 BFZ393214:BGA393214 BPV393214:BPW393214 BZR393214:BZS393214 CJN393214:CJO393214 CTJ393214:CTK393214 DDF393214:DDG393214 DNB393214:DNC393214 DWX393214:DWY393214 EGT393214:EGU393214 EQP393214:EQQ393214 FAL393214:FAM393214 FKH393214:FKI393214 FUD393214:FUE393214 GDZ393214:GEA393214 GNV393214:GNW393214 GXR393214:GXS393214 HHN393214:HHO393214 HRJ393214:HRK393214 IBF393214:IBG393214 ILB393214:ILC393214 IUX393214:IUY393214 JET393214:JEU393214 JOP393214:JOQ393214 JYL393214:JYM393214 KIH393214:KII393214 KSD393214:KSE393214 LBZ393214:LCA393214 LLV393214:LLW393214 LVR393214:LVS393214 MFN393214:MFO393214 MPJ393214:MPK393214 MZF393214:MZG393214 NJB393214:NJC393214 NSX393214:NSY393214 OCT393214:OCU393214 OMP393214:OMQ393214 OWL393214:OWM393214 PGH393214:PGI393214 PQD393214:PQE393214 PZZ393214:QAA393214 QJV393214:QJW393214 QTR393214:QTS393214 RDN393214:RDO393214 RNJ393214:RNK393214 RXF393214:RXG393214 SHB393214:SHC393214 SQX393214:SQY393214 TAT393214:TAU393214 TKP393214:TKQ393214 TUL393214:TUM393214 UEH393214:UEI393214 UOD393214:UOE393214 UXZ393214:UYA393214 VHV393214:VHW393214 VRR393214:VRS393214 WBN393214:WBO393214 WLJ393214:WLK393214 WVF393214:WVG393214 IT458750:IU458750 SP458750:SQ458750 ACL458750:ACM458750 AMH458750:AMI458750 AWD458750:AWE458750 BFZ458750:BGA458750 BPV458750:BPW458750 BZR458750:BZS458750 CJN458750:CJO458750 CTJ458750:CTK458750 DDF458750:DDG458750 DNB458750:DNC458750 DWX458750:DWY458750 EGT458750:EGU458750 EQP458750:EQQ458750 FAL458750:FAM458750 FKH458750:FKI458750 FUD458750:FUE458750 GDZ458750:GEA458750 GNV458750:GNW458750 GXR458750:GXS458750 HHN458750:HHO458750 HRJ458750:HRK458750 IBF458750:IBG458750 ILB458750:ILC458750 IUX458750:IUY458750 JET458750:JEU458750 JOP458750:JOQ458750 JYL458750:JYM458750 KIH458750:KII458750 KSD458750:KSE458750 LBZ458750:LCA458750 LLV458750:LLW458750 LVR458750:LVS458750 MFN458750:MFO458750 MPJ458750:MPK458750 MZF458750:MZG458750 NJB458750:NJC458750 NSX458750:NSY458750 OCT458750:OCU458750 OMP458750:OMQ458750 OWL458750:OWM458750 PGH458750:PGI458750 PQD458750:PQE458750 PZZ458750:QAA458750 QJV458750:QJW458750 QTR458750:QTS458750 RDN458750:RDO458750 RNJ458750:RNK458750 RXF458750:RXG458750 SHB458750:SHC458750 SQX458750:SQY458750 TAT458750:TAU458750 TKP458750:TKQ458750 TUL458750:TUM458750 UEH458750:UEI458750 UOD458750:UOE458750 UXZ458750:UYA458750 VHV458750:VHW458750 VRR458750:VRS458750 WBN458750:WBO458750 WLJ458750:WLK458750 WVF458750:WVG458750 IT524286:IU524286 SP524286:SQ524286 ACL524286:ACM524286 AMH524286:AMI524286 AWD524286:AWE524286 BFZ524286:BGA524286 BPV524286:BPW524286 BZR524286:BZS524286 CJN524286:CJO524286 CTJ524286:CTK524286 DDF524286:DDG524286 DNB524286:DNC524286 DWX524286:DWY524286 EGT524286:EGU524286 EQP524286:EQQ524286 FAL524286:FAM524286 FKH524286:FKI524286 FUD524286:FUE524286 GDZ524286:GEA524286 GNV524286:GNW524286 GXR524286:GXS524286 HHN524286:HHO524286 HRJ524286:HRK524286 IBF524286:IBG524286 ILB524286:ILC524286 IUX524286:IUY524286 JET524286:JEU524286 JOP524286:JOQ524286 JYL524286:JYM524286 KIH524286:KII524286 KSD524286:KSE524286 LBZ524286:LCA524286 LLV524286:LLW524286 LVR524286:LVS524286 MFN524286:MFO524286 MPJ524286:MPK524286 MZF524286:MZG524286 NJB524286:NJC524286 NSX524286:NSY524286 OCT524286:OCU524286 OMP524286:OMQ524286 OWL524286:OWM524286 PGH524286:PGI524286 PQD524286:PQE524286 PZZ524286:QAA524286 QJV524286:QJW524286 QTR524286:QTS524286 RDN524286:RDO524286 RNJ524286:RNK524286 RXF524286:RXG524286 SHB524286:SHC524286 SQX524286:SQY524286 TAT524286:TAU524286 TKP524286:TKQ524286 TUL524286:TUM524286 UEH524286:UEI524286 UOD524286:UOE524286 UXZ524286:UYA524286 VHV524286:VHW524286 VRR524286:VRS524286 WBN524286:WBO524286 WLJ524286:WLK524286 WVF524286:WVG524286 IT589822:IU589822 SP589822:SQ589822 ACL589822:ACM589822 AMH589822:AMI589822 AWD589822:AWE589822 BFZ589822:BGA589822 BPV589822:BPW589822 BZR589822:BZS589822 CJN589822:CJO589822 CTJ589822:CTK589822 DDF589822:DDG589822 DNB589822:DNC589822 DWX589822:DWY589822 EGT589822:EGU589822 EQP589822:EQQ589822 FAL589822:FAM589822 FKH589822:FKI589822 FUD589822:FUE589822 GDZ589822:GEA589822 GNV589822:GNW589822 GXR589822:GXS589822 HHN589822:HHO589822 HRJ589822:HRK589822 IBF589822:IBG589822 ILB589822:ILC589822 IUX589822:IUY589822 JET589822:JEU589822 JOP589822:JOQ589822 JYL589822:JYM589822 KIH589822:KII589822 KSD589822:KSE589822 LBZ589822:LCA589822 LLV589822:LLW589822 LVR589822:LVS589822 MFN589822:MFO589822 MPJ589822:MPK589822 MZF589822:MZG589822 NJB589822:NJC589822 NSX589822:NSY589822 OCT589822:OCU589822 OMP589822:OMQ589822 OWL589822:OWM589822 PGH589822:PGI589822 PQD589822:PQE589822 PZZ589822:QAA589822 QJV589822:QJW589822 QTR589822:QTS589822 RDN589822:RDO589822 RNJ589822:RNK589822 RXF589822:RXG589822 SHB589822:SHC589822 SQX589822:SQY589822 TAT589822:TAU589822 TKP589822:TKQ589822 TUL589822:TUM589822 UEH589822:UEI589822 UOD589822:UOE589822 UXZ589822:UYA589822 VHV589822:VHW589822 VRR589822:VRS589822 WBN589822:WBO589822 WLJ589822:WLK589822 WVF589822:WVG589822 IT655358:IU655358 SP655358:SQ655358 ACL655358:ACM655358 AMH655358:AMI655358 AWD655358:AWE655358 BFZ655358:BGA655358 BPV655358:BPW655358 BZR655358:BZS655358 CJN655358:CJO655358 CTJ655358:CTK655358 DDF655358:DDG655358 DNB655358:DNC655358 DWX655358:DWY655358 EGT655358:EGU655358 EQP655358:EQQ655358 FAL655358:FAM655358 FKH655358:FKI655358 FUD655358:FUE655358 GDZ655358:GEA655358 GNV655358:GNW655358 GXR655358:GXS655358 HHN655358:HHO655358 HRJ655358:HRK655358 IBF655358:IBG655358 ILB655358:ILC655358 IUX655358:IUY655358 JET655358:JEU655358 JOP655358:JOQ655358 JYL655358:JYM655358 KIH655358:KII655358 KSD655358:KSE655358 LBZ655358:LCA655358 LLV655358:LLW655358 LVR655358:LVS655358 MFN655358:MFO655358 MPJ655358:MPK655358 MZF655358:MZG655358 NJB655358:NJC655358 NSX655358:NSY655358 OCT655358:OCU655358 OMP655358:OMQ655358 OWL655358:OWM655358 PGH655358:PGI655358 PQD655358:PQE655358 PZZ655358:QAA655358 QJV655358:QJW655358 QTR655358:QTS655358 RDN655358:RDO655358 RNJ655358:RNK655358 RXF655358:RXG655358 SHB655358:SHC655358 SQX655358:SQY655358 TAT655358:TAU655358 TKP655358:TKQ655358 TUL655358:TUM655358 UEH655358:UEI655358 UOD655358:UOE655358 UXZ655358:UYA655358 VHV655358:VHW655358 VRR655358:VRS655358 WBN655358:WBO655358 WLJ655358:WLK655358 WVF655358:WVG655358 IT720894:IU720894 SP720894:SQ720894 ACL720894:ACM720894 AMH720894:AMI720894 AWD720894:AWE720894 BFZ720894:BGA720894 BPV720894:BPW720894 BZR720894:BZS720894 CJN720894:CJO720894 CTJ720894:CTK720894 DDF720894:DDG720894 DNB720894:DNC720894 DWX720894:DWY720894 EGT720894:EGU720894 EQP720894:EQQ720894 FAL720894:FAM720894 FKH720894:FKI720894 FUD720894:FUE720894 GDZ720894:GEA720894 GNV720894:GNW720894 GXR720894:GXS720894 HHN720894:HHO720894 HRJ720894:HRK720894 IBF720894:IBG720894 ILB720894:ILC720894 IUX720894:IUY720894 JET720894:JEU720894 JOP720894:JOQ720894 JYL720894:JYM720894 KIH720894:KII720894 KSD720894:KSE720894 LBZ720894:LCA720894 LLV720894:LLW720894 LVR720894:LVS720894 MFN720894:MFO720894 MPJ720894:MPK720894 MZF720894:MZG720894 NJB720894:NJC720894 NSX720894:NSY720894 OCT720894:OCU720894 OMP720894:OMQ720894 OWL720894:OWM720894 PGH720894:PGI720894 PQD720894:PQE720894 PZZ720894:QAA720894 QJV720894:QJW720894 QTR720894:QTS720894 RDN720894:RDO720894 RNJ720894:RNK720894 RXF720894:RXG720894 SHB720894:SHC720894 SQX720894:SQY720894 TAT720894:TAU720894 TKP720894:TKQ720894 TUL720894:TUM720894 UEH720894:UEI720894 UOD720894:UOE720894 UXZ720894:UYA720894 VHV720894:VHW720894 VRR720894:VRS720894 WBN720894:WBO720894 WLJ720894:WLK720894 WVF720894:WVG720894 IT786430:IU786430 SP786430:SQ786430 ACL786430:ACM786430 AMH786430:AMI786430 AWD786430:AWE786430 BFZ786430:BGA786430 BPV786430:BPW786430 BZR786430:BZS786430 CJN786430:CJO786430 CTJ786430:CTK786430 DDF786430:DDG786430 DNB786430:DNC786430 DWX786430:DWY786430 EGT786430:EGU786430 EQP786430:EQQ786430 FAL786430:FAM786430 FKH786430:FKI786430 FUD786430:FUE786430 GDZ786430:GEA786430 GNV786430:GNW786430 GXR786430:GXS786430 HHN786430:HHO786430 HRJ786430:HRK786430 IBF786430:IBG786430 ILB786430:ILC786430 IUX786430:IUY786430 JET786430:JEU786430 JOP786430:JOQ786430 JYL786430:JYM786430 KIH786430:KII786430 KSD786430:KSE786430 LBZ786430:LCA786430 LLV786430:LLW786430 LVR786430:LVS786430 MFN786430:MFO786430 MPJ786430:MPK786430 MZF786430:MZG786430 NJB786430:NJC786430 NSX786430:NSY786430 OCT786430:OCU786430 OMP786430:OMQ786430 OWL786430:OWM786430 PGH786430:PGI786430 PQD786430:PQE786430 PZZ786430:QAA786430 QJV786430:QJW786430 QTR786430:QTS786430 RDN786430:RDO786430 RNJ786430:RNK786430 RXF786430:RXG786430 SHB786430:SHC786430 SQX786430:SQY786430 TAT786430:TAU786430 TKP786430:TKQ786430 TUL786430:TUM786430 UEH786430:UEI786430 UOD786430:UOE786430 UXZ786430:UYA786430 VHV786430:VHW786430 VRR786430:VRS786430 WBN786430:WBO786430 WLJ786430:WLK786430 WVF786430:WVG786430 IT851966:IU851966 SP851966:SQ851966 ACL851966:ACM851966 AMH851966:AMI851966 AWD851966:AWE851966 BFZ851966:BGA851966 BPV851966:BPW851966 BZR851966:BZS851966 CJN851966:CJO851966 CTJ851966:CTK851966 DDF851966:DDG851966 DNB851966:DNC851966 DWX851966:DWY851966 EGT851966:EGU851966 EQP851966:EQQ851966 FAL851966:FAM851966 FKH851966:FKI851966 FUD851966:FUE851966 GDZ851966:GEA851966 GNV851966:GNW851966 GXR851966:GXS851966 HHN851966:HHO851966 HRJ851966:HRK851966 IBF851966:IBG851966 ILB851966:ILC851966 IUX851966:IUY851966 JET851966:JEU851966 JOP851966:JOQ851966 JYL851966:JYM851966 KIH851966:KII851966 KSD851966:KSE851966 LBZ851966:LCA851966 LLV851966:LLW851966 LVR851966:LVS851966 MFN851966:MFO851966 MPJ851966:MPK851966 MZF851966:MZG851966 NJB851966:NJC851966 NSX851966:NSY851966 OCT851966:OCU851966 OMP851966:OMQ851966 OWL851966:OWM851966 PGH851966:PGI851966 PQD851966:PQE851966 PZZ851966:QAA851966 QJV851966:QJW851966 QTR851966:QTS851966 RDN851966:RDO851966 RNJ851966:RNK851966 RXF851966:RXG851966 SHB851966:SHC851966 SQX851966:SQY851966 TAT851966:TAU851966 TKP851966:TKQ851966 TUL851966:TUM851966 UEH851966:UEI851966 UOD851966:UOE851966 UXZ851966:UYA851966 VHV851966:VHW851966 VRR851966:VRS851966 WBN851966:WBO851966 WLJ851966:WLK851966 WVF851966:WVG851966 IT917502:IU917502 SP917502:SQ917502 ACL917502:ACM917502 AMH917502:AMI917502 AWD917502:AWE917502 BFZ917502:BGA917502 BPV917502:BPW917502 BZR917502:BZS917502 CJN917502:CJO917502 CTJ917502:CTK917502 DDF917502:DDG917502 DNB917502:DNC917502 DWX917502:DWY917502 EGT917502:EGU917502 EQP917502:EQQ917502 FAL917502:FAM917502 FKH917502:FKI917502 FUD917502:FUE917502 GDZ917502:GEA917502 GNV917502:GNW917502 GXR917502:GXS917502 HHN917502:HHO917502 HRJ917502:HRK917502 IBF917502:IBG917502 ILB917502:ILC917502 IUX917502:IUY917502 JET917502:JEU917502 JOP917502:JOQ917502 JYL917502:JYM917502 KIH917502:KII917502 KSD917502:KSE917502 LBZ917502:LCA917502 LLV917502:LLW917502 LVR917502:LVS917502 MFN917502:MFO917502 MPJ917502:MPK917502 MZF917502:MZG917502 NJB917502:NJC917502 NSX917502:NSY917502 OCT917502:OCU917502 OMP917502:OMQ917502 OWL917502:OWM917502 PGH917502:PGI917502 PQD917502:PQE917502 PZZ917502:QAA917502 QJV917502:QJW917502 QTR917502:QTS917502 RDN917502:RDO917502 RNJ917502:RNK917502 RXF917502:RXG917502 SHB917502:SHC917502 SQX917502:SQY917502 TAT917502:TAU917502 TKP917502:TKQ917502 TUL917502:TUM917502 UEH917502:UEI917502 UOD917502:UOE917502 UXZ917502:UYA917502 VHV917502:VHW917502 VRR917502:VRS917502 WBN917502:WBO917502 WLJ917502:WLK917502 WVF917502:WVG917502 IT983038:IU983038 SP983038:SQ983038 ACL983038:ACM983038 AMH983038:AMI983038 AWD983038:AWE983038 BFZ983038:BGA983038 BPV983038:BPW983038 BZR983038:BZS983038 CJN983038:CJO983038 CTJ983038:CTK983038 DDF983038:DDG983038 DNB983038:DNC983038 DWX983038:DWY983038 EGT983038:EGU983038 EQP983038:EQQ983038 FAL983038:FAM983038 FKH983038:FKI983038 FUD983038:FUE983038 GDZ983038:GEA983038 GNV983038:GNW983038 GXR983038:GXS983038 HHN983038:HHO983038 HRJ983038:HRK983038 IBF983038:IBG983038 ILB983038:ILC983038 IUX983038:IUY983038 JET983038:JEU983038 JOP983038:JOQ983038 JYL983038:JYM983038 KIH983038:KII983038 KSD983038:KSE983038 LBZ983038:LCA983038 LLV983038:LLW983038 LVR983038:LVS983038 MFN983038:MFO983038 MPJ983038:MPK983038 MZF983038:MZG983038 NJB983038:NJC983038 NSX983038:NSY983038 OCT983038:OCU983038 OMP983038:OMQ983038 OWL983038:OWM983038 PGH983038:PGI983038 PQD983038:PQE983038 PZZ983038:QAA983038 QJV983038:QJW983038 QTR983038:QTS983038 RDN983038:RDO983038 RNJ983038:RNK983038 RXF983038:RXG983038 SHB983038:SHC983038 SQX983038:SQY983038 TAT983038:TAU983038 TKP983038:TKQ983038 TUL983038:TUM983038 UEH983038:UEI983038 UOD983038:UOE983038 UXZ983038:UYA983038 VHV983038:VHW983038 VRR983038:VRS983038 WBN983038:WBO983038 WLJ983038:WLK983038 WVF983038:WVG983038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JD8:JE8 SZ8:TA8 ACV8:ACW8 AMR8:AMS8 AWN8:AWO8 BGJ8:BGK8 BQF8:BQG8 CAB8:CAC8 CJX8:CJY8 CTT8:CTU8 DDP8:DDQ8 DNL8:DNM8 DXH8:DXI8 EHD8:EHE8 EQZ8:ERA8 FAV8:FAW8 FKR8:FKS8 FUN8:FUO8 GEJ8:GEK8 GOF8:GOG8 GYB8:GYC8 HHX8:HHY8 HRT8:HRU8 IBP8:IBQ8 ILL8:ILM8 IVH8:IVI8 JFD8:JFE8 JOZ8:JPA8 JYV8:JYW8 KIR8:KIS8 KSN8:KSO8 LCJ8:LCK8 LMF8:LMG8 LWB8:LWC8 MFX8:MFY8 MPT8:MPU8 MZP8:MZQ8 NJL8:NJM8 NTH8:NTI8 ODD8:ODE8 OMZ8:ONA8 OWV8:OWW8 PGR8:PGS8 PQN8:PQO8 QAJ8:QAK8 QKF8:QKG8 QUB8:QUC8 RDX8:RDY8 RNT8:RNU8 RXP8:RXQ8 SHL8:SHM8 SRH8:SRI8 TBD8:TBE8 TKZ8:TLA8 TUV8:TUW8 UER8:UES8 UON8:UOO8 UYJ8:UYK8 VIF8:VIG8 VSB8:VSC8 WBX8:WBY8 WLT8:WLU8 WVP8:WVQ8 JD65534:JE65534 SZ65534:TA65534 ACV65534:ACW65534 AMR65534:AMS65534 AWN65534:AWO65534 BGJ65534:BGK65534 BQF65534:BQG65534 CAB65534:CAC65534 CJX65534:CJY65534 CTT65534:CTU65534 DDP65534:DDQ65534 DNL65534:DNM65534 DXH65534:DXI65534 EHD65534:EHE65534 EQZ65534:ERA65534 FAV65534:FAW65534 FKR65534:FKS65534 FUN65534:FUO65534 GEJ65534:GEK65534 GOF65534:GOG65534 GYB65534:GYC65534 HHX65534:HHY65534 HRT65534:HRU65534 IBP65534:IBQ65534 ILL65534:ILM65534 IVH65534:IVI65534 JFD65534:JFE65534 JOZ65534:JPA65534 JYV65534:JYW65534 KIR65534:KIS65534 KSN65534:KSO65534 LCJ65534:LCK65534 LMF65534:LMG65534 LWB65534:LWC65534 MFX65534:MFY65534 MPT65534:MPU65534 MZP65534:MZQ65534 NJL65534:NJM65534 NTH65534:NTI65534 ODD65534:ODE65534 OMZ65534:ONA65534 OWV65534:OWW65534 PGR65534:PGS65534 PQN65534:PQO65534 QAJ65534:QAK65534 QKF65534:QKG65534 QUB65534:QUC65534 RDX65534:RDY65534 RNT65534:RNU65534 RXP65534:RXQ65534 SHL65534:SHM65534 SRH65534:SRI65534 TBD65534:TBE65534 TKZ65534:TLA65534 TUV65534:TUW65534 UER65534:UES65534 UON65534:UOO65534 UYJ65534:UYK65534 VIF65534:VIG65534 VSB65534:VSC65534 WBX65534:WBY65534 WLT65534:WLU65534 WVP65534:WVQ65534 JD131070:JE131070 SZ131070:TA131070 ACV131070:ACW131070 AMR131070:AMS131070 AWN131070:AWO131070 BGJ131070:BGK131070 BQF131070:BQG131070 CAB131070:CAC131070 CJX131070:CJY131070 CTT131070:CTU131070 DDP131070:DDQ131070 DNL131070:DNM131070 DXH131070:DXI131070 EHD131070:EHE131070 EQZ131070:ERA131070 FAV131070:FAW131070 FKR131070:FKS131070 FUN131070:FUO131070 GEJ131070:GEK131070 GOF131070:GOG131070 GYB131070:GYC131070 HHX131070:HHY131070 HRT131070:HRU131070 IBP131070:IBQ131070 ILL131070:ILM131070 IVH131070:IVI131070 JFD131070:JFE131070 JOZ131070:JPA131070 JYV131070:JYW131070 KIR131070:KIS131070 KSN131070:KSO131070 LCJ131070:LCK131070 LMF131070:LMG131070 LWB131070:LWC131070 MFX131070:MFY131070 MPT131070:MPU131070 MZP131070:MZQ131070 NJL131070:NJM131070 NTH131070:NTI131070 ODD131070:ODE131070 OMZ131070:ONA131070 OWV131070:OWW131070 PGR131070:PGS131070 PQN131070:PQO131070 QAJ131070:QAK131070 QKF131070:QKG131070 QUB131070:QUC131070 RDX131070:RDY131070 RNT131070:RNU131070 RXP131070:RXQ131070 SHL131070:SHM131070 SRH131070:SRI131070 TBD131070:TBE131070 TKZ131070:TLA131070 TUV131070:TUW131070 UER131070:UES131070 UON131070:UOO131070 UYJ131070:UYK131070 VIF131070:VIG131070 VSB131070:VSC131070 WBX131070:WBY131070 WLT131070:WLU131070 WVP131070:WVQ131070 JD196606:JE196606 SZ196606:TA196606 ACV196606:ACW196606 AMR196606:AMS196606 AWN196606:AWO196606 BGJ196606:BGK196606 BQF196606:BQG196606 CAB196606:CAC196606 CJX196606:CJY196606 CTT196606:CTU196606 DDP196606:DDQ196606 DNL196606:DNM196606 DXH196606:DXI196606 EHD196606:EHE196606 EQZ196606:ERA196606 FAV196606:FAW196606 FKR196606:FKS196606 FUN196606:FUO196606 GEJ196606:GEK196606 GOF196606:GOG196606 GYB196606:GYC196606 HHX196606:HHY196606 HRT196606:HRU196606 IBP196606:IBQ196606 ILL196606:ILM196606 IVH196606:IVI196606 JFD196606:JFE196606 JOZ196606:JPA196606 JYV196606:JYW196606 KIR196606:KIS196606 KSN196606:KSO196606 LCJ196606:LCK196606 LMF196606:LMG196606 LWB196606:LWC196606 MFX196606:MFY196606 MPT196606:MPU196606 MZP196606:MZQ196606 NJL196606:NJM196606 NTH196606:NTI196606 ODD196606:ODE196606 OMZ196606:ONA196606 OWV196606:OWW196606 PGR196606:PGS196606 PQN196606:PQO196606 QAJ196606:QAK196606 QKF196606:QKG196606 QUB196606:QUC196606 RDX196606:RDY196606 RNT196606:RNU196606 RXP196606:RXQ196606 SHL196606:SHM196606 SRH196606:SRI196606 TBD196606:TBE196606 TKZ196606:TLA196606 TUV196606:TUW196606 UER196606:UES196606 UON196606:UOO196606 UYJ196606:UYK196606 VIF196606:VIG196606 VSB196606:VSC196606 WBX196606:WBY196606 WLT196606:WLU196606 WVP196606:WVQ196606 JD262142:JE262142 SZ262142:TA262142 ACV262142:ACW262142 AMR262142:AMS262142 AWN262142:AWO262142 BGJ262142:BGK262142 BQF262142:BQG262142 CAB262142:CAC262142 CJX262142:CJY262142 CTT262142:CTU262142 DDP262142:DDQ262142 DNL262142:DNM262142 DXH262142:DXI262142 EHD262142:EHE262142 EQZ262142:ERA262142 FAV262142:FAW262142 FKR262142:FKS262142 FUN262142:FUO262142 GEJ262142:GEK262142 GOF262142:GOG262142 GYB262142:GYC262142 HHX262142:HHY262142 HRT262142:HRU262142 IBP262142:IBQ262142 ILL262142:ILM262142 IVH262142:IVI262142 JFD262142:JFE262142 JOZ262142:JPA262142 JYV262142:JYW262142 KIR262142:KIS262142 KSN262142:KSO262142 LCJ262142:LCK262142 LMF262142:LMG262142 LWB262142:LWC262142 MFX262142:MFY262142 MPT262142:MPU262142 MZP262142:MZQ262142 NJL262142:NJM262142 NTH262142:NTI262142 ODD262142:ODE262142 OMZ262142:ONA262142 OWV262142:OWW262142 PGR262142:PGS262142 PQN262142:PQO262142 QAJ262142:QAK262142 QKF262142:QKG262142 QUB262142:QUC262142 RDX262142:RDY262142 RNT262142:RNU262142 RXP262142:RXQ262142 SHL262142:SHM262142 SRH262142:SRI262142 TBD262142:TBE262142 TKZ262142:TLA262142 TUV262142:TUW262142 UER262142:UES262142 UON262142:UOO262142 UYJ262142:UYK262142 VIF262142:VIG262142 VSB262142:VSC262142 WBX262142:WBY262142 WLT262142:WLU262142 WVP262142:WVQ262142 JD327678:JE327678 SZ327678:TA327678 ACV327678:ACW327678 AMR327678:AMS327678 AWN327678:AWO327678 BGJ327678:BGK327678 BQF327678:BQG327678 CAB327678:CAC327678 CJX327678:CJY327678 CTT327678:CTU327678 DDP327678:DDQ327678 DNL327678:DNM327678 DXH327678:DXI327678 EHD327678:EHE327678 EQZ327678:ERA327678 FAV327678:FAW327678 FKR327678:FKS327678 FUN327678:FUO327678 GEJ327678:GEK327678 GOF327678:GOG327678 GYB327678:GYC327678 HHX327678:HHY327678 HRT327678:HRU327678 IBP327678:IBQ327678 ILL327678:ILM327678 IVH327678:IVI327678 JFD327678:JFE327678 JOZ327678:JPA327678 JYV327678:JYW327678 KIR327678:KIS327678 KSN327678:KSO327678 LCJ327678:LCK327678 LMF327678:LMG327678 LWB327678:LWC327678 MFX327678:MFY327678 MPT327678:MPU327678 MZP327678:MZQ327678 NJL327678:NJM327678 NTH327678:NTI327678 ODD327678:ODE327678 OMZ327678:ONA327678 OWV327678:OWW327678 PGR327678:PGS327678 PQN327678:PQO327678 QAJ327678:QAK327678 QKF327678:QKG327678 QUB327678:QUC327678 RDX327678:RDY327678 RNT327678:RNU327678 RXP327678:RXQ327678 SHL327678:SHM327678 SRH327678:SRI327678 TBD327678:TBE327678 TKZ327678:TLA327678 TUV327678:TUW327678 UER327678:UES327678 UON327678:UOO327678 UYJ327678:UYK327678 VIF327678:VIG327678 VSB327678:VSC327678 WBX327678:WBY327678 WLT327678:WLU327678 WVP327678:WVQ327678 JD393214:JE393214 SZ393214:TA393214 ACV393214:ACW393214 AMR393214:AMS393214 AWN393214:AWO393214 BGJ393214:BGK393214 BQF393214:BQG393214 CAB393214:CAC393214 CJX393214:CJY393214 CTT393214:CTU393214 DDP393214:DDQ393214 DNL393214:DNM393214 DXH393214:DXI393214 EHD393214:EHE393214 EQZ393214:ERA393214 FAV393214:FAW393214 FKR393214:FKS393214 FUN393214:FUO393214 GEJ393214:GEK393214 GOF393214:GOG393214 GYB393214:GYC393214 HHX393214:HHY393214 HRT393214:HRU393214 IBP393214:IBQ393214 ILL393214:ILM393214 IVH393214:IVI393214 JFD393214:JFE393214 JOZ393214:JPA393214 JYV393214:JYW393214 KIR393214:KIS393214 KSN393214:KSO393214 LCJ393214:LCK393214 LMF393214:LMG393214 LWB393214:LWC393214 MFX393214:MFY393214 MPT393214:MPU393214 MZP393214:MZQ393214 NJL393214:NJM393214 NTH393214:NTI393214 ODD393214:ODE393214 OMZ393214:ONA393214 OWV393214:OWW393214 PGR393214:PGS393214 PQN393214:PQO393214 QAJ393214:QAK393214 QKF393214:QKG393214 QUB393214:QUC393214 RDX393214:RDY393214 RNT393214:RNU393214 RXP393214:RXQ393214 SHL393214:SHM393214 SRH393214:SRI393214 TBD393214:TBE393214 TKZ393214:TLA393214 TUV393214:TUW393214 UER393214:UES393214 UON393214:UOO393214 UYJ393214:UYK393214 VIF393214:VIG393214 VSB393214:VSC393214 WBX393214:WBY393214 WLT393214:WLU393214 WVP393214:WVQ393214 JD458750:JE458750 SZ458750:TA458750 ACV458750:ACW458750 AMR458750:AMS458750 AWN458750:AWO458750 BGJ458750:BGK458750 BQF458750:BQG458750 CAB458750:CAC458750 CJX458750:CJY458750 CTT458750:CTU458750 DDP458750:DDQ458750 DNL458750:DNM458750 DXH458750:DXI458750 EHD458750:EHE458750 EQZ458750:ERA458750 FAV458750:FAW458750 FKR458750:FKS458750 FUN458750:FUO458750 GEJ458750:GEK458750 GOF458750:GOG458750 GYB458750:GYC458750 HHX458750:HHY458750 HRT458750:HRU458750 IBP458750:IBQ458750 ILL458750:ILM458750 IVH458750:IVI458750 JFD458750:JFE458750 JOZ458750:JPA458750 JYV458750:JYW458750 KIR458750:KIS458750 KSN458750:KSO458750 LCJ458750:LCK458750 LMF458750:LMG458750 LWB458750:LWC458750 MFX458750:MFY458750 MPT458750:MPU458750 MZP458750:MZQ458750 NJL458750:NJM458750 NTH458750:NTI458750 ODD458750:ODE458750 OMZ458750:ONA458750 OWV458750:OWW458750 PGR458750:PGS458750 PQN458750:PQO458750 QAJ458750:QAK458750 QKF458750:QKG458750 QUB458750:QUC458750 RDX458750:RDY458750 RNT458750:RNU458750 RXP458750:RXQ458750 SHL458750:SHM458750 SRH458750:SRI458750 TBD458750:TBE458750 TKZ458750:TLA458750 TUV458750:TUW458750 UER458750:UES458750 UON458750:UOO458750 UYJ458750:UYK458750 VIF458750:VIG458750 VSB458750:VSC458750 WBX458750:WBY458750 WLT458750:WLU458750 WVP458750:WVQ458750 JD524286:JE524286 SZ524286:TA524286 ACV524286:ACW524286 AMR524286:AMS524286 AWN524286:AWO524286 BGJ524286:BGK524286 BQF524286:BQG524286 CAB524286:CAC524286 CJX524286:CJY524286 CTT524286:CTU524286 DDP524286:DDQ524286 DNL524286:DNM524286 DXH524286:DXI524286 EHD524286:EHE524286 EQZ524286:ERA524286 FAV524286:FAW524286 FKR524286:FKS524286 FUN524286:FUO524286 GEJ524286:GEK524286 GOF524286:GOG524286 GYB524286:GYC524286 HHX524286:HHY524286 HRT524286:HRU524286 IBP524286:IBQ524286 ILL524286:ILM524286 IVH524286:IVI524286 JFD524286:JFE524286 JOZ524286:JPA524286 JYV524286:JYW524286 KIR524286:KIS524286 KSN524286:KSO524286 LCJ524286:LCK524286 LMF524286:LMG524286 LWB524286:LWC524286 MFX524286:MFY524286 MPT524286:MPU524286 MZP524286:MZQ524286 NJL524286:NJM524286 NTH524286:NTI524286 ODD524286:ODE524286 OMZ524286:ONA524286 OWV524286:OWW524286 PGR524286:PGS524286 PQN524286:PQO524286 QAJ524286:QAK524286 QKF524286:QKG524286 QUB524286:QUC524286 RDX524286:RDY524286 RNT524286:RNU524286 RXP524286:RXQ524286 SHL524286:SHM524286 SRH524286:SRI524286 TBD524286:TBE524286 TKZ524286:TLA524286 TUV524286:TUW524286 UER524286:UES524286 UON524286:UOO524286 UYJ524286:UYK524286 VIF524286:VIG524286 VSB524286:VSC524286 WBX524286:WBY524286 WLT524286:WLU524286 WVP524286:WVQ524286 JD589822:JE589822 SZ589822:TA589822 ACV589822:ACW589822 AMR589822:AMS589822 AWN589822:AWO589822 BGJ589822:BGK589822 BQF589822:BQG589822 CAB589822:CAC589822 CJX589822:CJY589822 CTT589822:CTU589822 DDP589822:DDQ589822 DNL589822:DNM589822 DXH589822:DXI589822 EHD589822:EHE589822 EQZ589822:ERA589822 FAV589822:FAW589822 FKR589822:FKS589822 FUN589822:FUO589822 GEJ589822:GEK589822 GOF589822:GOG589822 GYB589822:GYC589822 HHX589822:HHY589822 HRT589822:HRU589822 IBP589822:IBQ589822 ILL589822:ILM589822 IVH589822:IVI589822 JFD589822:JFE589822 JOZ589822:JPA589822 JYV589822:JYW589822 KIR589822:KIS589822 KSN589822:KSO589822 LCJ589822:LCK589822 LMF589822:LMG589822 LWB589822:LWC589822 MFX589822:MFY589822 MPT589822:MPU589822 MZP589822:MZQ589822 NJL589822:NJM589822 NTH589822:NTI589822 ODD589822:ODE589822 OMZ589822:ONA589822 OWV589822:OWW589822 PGR589822:PGS589822 PQN589822:PQO589822 QAJ589822:QAK589822 QKF589822:QKG589822 QUB589822:QUC589822 RDX589822:RDY589822 RNT589822:RNU589822 RXP589822:RXQ589822 SHL589822:SHM589822 SRH589822:SRI589822 TBD589822:TBE589822 TKZ589822:TLA589822 TUV589822:TUW589822 UER589822:UES589822 UON589822:UOO589822 UYJ589822:UYK589822 VIF589822:VIG589822 VSB589822:VSC589822 WBX589822:WBY589822 WLT589822:WLU589822 WVP589822:WVQ589822 JD655358:JE655358 SZ655358:TA655358 ACV655358:ACW655358 AMR655358:AMS655358 AWN655358:AWO655358 BGJ655358:BGK655358 BQF655358:BQG655358 CAB655358:CAC655358 CJX655358:CJY655358 CTT655358:CTU655358 DDP655358:DDQ655358 DNL655358:DNM655358 DXH655358:DXI655358 EHD655358:EHE655358 EQZ655358:ERA655358 FAV655358:FAW655358 FKR655358:FKS655358 FUN655358:FUO655358 GEJ655358:GEK655358 GOF655358:GOG655358 GYB655358:GYC655358 HHX655358:HHY655358 HRT655358:HRU655358 IBP655358:IBQ655358 ILL655358:ILM655358 IVH655358:IVI655358 JFD655358:JFE655358 JOZ655358:JPA655358 JYV655358:JYW655358 KIR655358:KIS655358 KSN655358:KSO655358 LCJ655358:LCK655358 LMF655358:LMG655358 LWB655358:LWC655358 MFX655358:MFY655358 MPT655358:MPU655358 MZP655358:MZQ655358 NJL655358:NJM655358 NTH655358:NTI655358 ODD655358:ODE655358 OMZ655358:ONA655358 OWV655358:OWW655358 PGR655358:PGS655358 PQN655358:PQO655358 QAJ655358:QAK655358 QKF655358:QKG655358 QUB655358:QUC655358 RDX655358:RDY655358 RNT655358:RNU655358 RXP655358:RXQ655358 SHL655358:SHM655358 SRH655358:SRI655358 TBD655358:TBE655358 TKZ655358:TLA655358 TUV655358:TUW655358 UER655358:UES655358 UON655358:UOO655358 UYJ655358:UYK655358 VIF655358:VIG655358 VSB655358:VSC655358 WBX655358:WBY655358 WLT655358:WLU655358 WVP655358:WVQ655358 JD720894:JE720894 SZ720894:TA720894 ACV720894:ACW720894 AMR720894:AMS720894 AWN720894:AWO720894 BGJ720894:BGK720894 BQF720894:BQG720894 CAB720894:CAC720894 CJX720894:CJY720894 CTT720894:CTU720894 DDP720894:DDQ720894 DNL720894:DNM720894 DXH720894:DXI720894 EHD720894:EHE720894 EQZ720894:ERA720894 FAV720894:FAW720894 FKR720894:FKS720894 FUN720894:FUO720894 GEJ720894:GEK720894 GOF720894:GOG720894 GYB720894:GYC720894 HHX720894:HHY720894 HRT720894:HRU720894 IBP720894:IBQ720894 ILL720894:ILM720894 IVH720894:IVI720894 JFD720894:JFE720894 JOZ720894:JPA720894 JYV720894:JYW720894 KIR720894:KIS720894 KSN720894:KSO720894 LCJ720894:LCK720894 LMF720894:LMG720894 LWB720894:LWC720894 MFX720894:MFY720894 MPT720894:MPU720894 MZP720894:MZQ720894 NJL720894:NJM720894 NTH720894:NTI720894 ODD720894:ODE720894 OMZ720894:ONA720894 OWV720894:OWW720894 PGR720894:PGS720894 PQN720894:PQO720894 QAJ720894:QAK720894 QKF720894:QKG720894 QUB720894:QUC720894 RDX720894:RDY720894 RNT720894:RNU720894 RXP720894:RXQ720894 SHL720894:SHM720894 SRH720894:SRI720894 TBD720894:TBE720894 TKZ720894:TLA720894 TUV720894:TUW720894 UER720894:UES720894 UON720894:UOO720894 UYJ720894:UYK720894 VIF720894:VIG720894 VSB720894:VSC720894 WBX720894:WBY720894 WLT720894:WLU720894 WVP720894:WVQ720894 JD786430:JE786430 SZ786430:TA786430 ACV786430:ACW786430 AMR786430:AMS786430 AWN786430:AWO786430 BGJ786430:BGK786430 BQF786430:BQG786430 CAB786430:CAC786430 CJX786430:CJY786430 CTT786430:CTU786430 DDP786430:DDQ786430 DNL786430:DNM786430 DXH786430:DXI786430 EHD786430:EHE786430 EQZ786430:ERA786430 FAV786430:FAW786430 FKR786430:FKS786430 FUN786430:FUO786430 GEJ786430:GEK786430 GOF786430:GOG786430 GYB786430:GYC786430 HHX786430:HHY786430 HRT786430:HRU786430 IBP786430:IBQ786430 ILL786430:ILM786430 IVH786430:IVI786430 JFD786430:JFE786430 JOZ786430:JPA786430 JYV786430:JYW786430 KIR786430:KIS786430 KSN786430:KSO786430 LCJ786430:LCK786430 LMF786430:LMG786430 LWB786430:LWC786430 MFX786430:MFY786430 MPT786430:MPU786430 MZP786430:MZQ786430 NJL786430:NJM786430 NTH786430:NTI786430 ODD786430:ODE786430 OMZ786430:ONA786430 OWV786430:OWW786430 PGR786430:PGS786430 PQN786430:PQO786430 QAJ786430:QAK786430 QKF786430:QKG786430 QUB786430:QUC786430 RDX786430:RDY786430 RNT786430:RNU786430 RXP786430:RXQ786430 SHL786430:SHM786430 SRH786430:SRI786430 TBD786430:TBE786430 TKZ786430:TLA786430 TUV786430:TUW786430 UER786430:UES786430 UON786430:UOO786430 UYJ786430:UYK786430 VIF786430:VIG786430 VSB786430:VSC786430 WBX786430:WBY786430 WLT786430:WLU786430 WVP786430:WVQ786430 JD851966:JE851966 SZ851966:TA851966 ACV851966:ACW851966 AMR851966:AMS851966 AWN851966:AWO851966 BGJ851966:BGK851966 BQF851966:BQG851966 CAB851966:CAC851966 CJX851966:CJY851966 CTT851966:CTU851966 DDP851966:DDQ851966 DNL851966:DNM851966 DXH851966:DXI851966 EHD851966:EHE851966 EQZ851966:ERA851966 FAV851966:FAW851966 FKR851966:FKS851966 FUN851966:FUO851966 GEJ851966:GEK851966 GOF851966:GOG851966 GYB851966:GYC851966 HHX851966:HHY851966 HRT851966:HRU851966 IBP851966:IBQ851966 ILL851966:ILM851966 IVH851966:IVI851966 JFD851966:JFE851966 JOZ851966:JPA851966 JYV851966:JYW851966 KIR851966:KIS851966 KSN851966:KSO851966 LCJ851966:LCK851966 LMF851966:LMG851966 LWB851966:LWC851966 MFX851966:MFY851966 MPT851966:MPU851966 MZP851966:MZQ851966 NJL851966:NJM851966 NTH851966:NTI851966 ODD851966:ODE851966 OMZ851966:ONA851966 OWV851966:OWW851966 PGR851966:PGS851966 PQN851966:PQO851966 QAJ851966:QAK851966 QKF851966:QKG851966 QUB851966:QUC851966 RDX851966:RDY851966 RNT851966:RNU851966 RXP851966:RXQ851966 SHL851966:SHM851966 SRH851966:SRI851966 TBD851966:TBE851966 TKZ851966:TLA851966 TUV851966:TUW851966 UER851966:UES851966 UON851966:UOO851966 UYJ851966:UYK851966 VIF851966:VIG851966 VSB851966:VSC851966 WBX851966:WBY851966 WLT851966:WLU851966 WVP851966:WVQ851966 JD917502:JE917502 SZ917502:TA917502 ACV917502:ACW917502 AMR917502:AMS917502 AWN917502:AWO917502 BGJ917502:BGK917502 BQF917502:BQG917502 CAB917502:CAC917502 CJX917502:CJY917502 CTT917502:CTU917502 DDP917502:DDQ917502 DNL917502:DNM917502 DXH917502:DXI917502 EHD917502:EHE917502 EQZ917502:ERA917502 FAV917502:FAW917502 FKR917502:FKS917502 FUN917502:FUO917502 GEJ917502:GEK917502 GOF917502:GOG917502 GYB917502:GYC917502 HHX917502:HHY917502 HRT917502:HRU917502 IBP917502:IBQ917502 ILL917502:ILM917502 IVH917502:IVI917502 JFD917502:JFE917502 JOZ917502:JPA917502 JYV917502:JYW917502 KIR917502:KIS917502 KSN917502:KSO917502 LCJ917502:LCK917502 LMF917502:LMG917502 LWB917502:LWC917502 MFX917502:MFY917502 MPT917502:MPU917502 MZP917502:MZQ917502 NJL917502:NJM917502 NTH917502:NTI917502 ODD917502:ODE917502 OMZ917502:ONA917502 OWV917502:OWW917502 PGR917502:PGS917502 PQN917502:PQO917502 QAJ917502:QAK917502 QKF917502:QKG917502 QUB917502:QUC917502 RDX917502:RDY917502 RNT917502:RNU917502 RXP917502:RXQ917502 SHL917502:SHM917502 SRH917502:SRI917502 TBD917502:TBE917502 TKZ917502:TLA917502 TUV917502:TUW917502 UER917502:UES917502 UON917502:UOO917502 UYJ917502:UYK917502 VIF917502:VIG917502 VSB917502:VSC917502 WBX917502:WBY917502 WLT917502:WLU917502 WVP917502:WVQ917502 JD983038:JE983038 SZ983038:TA983038 ACV983038:ACW983038 AMR983038:AMS983038 AWN983038:AWO983038 BGJ983038:BGK983038 BQF983038:BQG983038 CAB983038:CAC983038 CJX983038:CJY983038 CTT983038:CTU983038 DDP983038:DDQ983038 DNL983038:DNM983038 DXH983038:DXI983038 EHD983038:EHE983038 EQZ983038:ERA983038 FAV983038:FAW983038 FKR983038:FKS983038 FUN983038:FUO983038 GEJ983038:GEK983038 GOF983038:GOG983038 GYB983038:GYC983038 HHX983038:HHY983038 HRT983038:HRU983038 IBP983038:IBQ983038 ILL983038:ILM983038 IVH983038:IVI983038 JFD983038:JFE983038 JOZ983038:JPA983038 JYV983038:JYW983038 KIR983038:KIS983038 KSN983038:KSO983038 LCJ983038:LCK983038 LMF983038:LMG983038 LWB983038:LWC983038 MFX983038:MFY983038 MPT983038:MPU983038 MZP983038:MZQ983038 NJL983038:NJM983038 NTH983038:NTI983038 ODD983038:ODE983038 OMZ983038:ONA983038 OWV983038:OWW983038 PGR983038:PGS983038 PQN983038:PQO983038 QAJ983038:QAK983038 QKF983038:QKG983038 QUB983038:QUC983038 RDX983038:RDY983038 RNT983038:RNU983038 RXP983038:RXQ983038 SHL983038:SHM983038 SRH983038:SRI983038 TBD983038:TBE983038 TKZ983038:TLA983038 TUV983038:TUW983038 UER983038:UES983038 UON983038:UOO983038 UYJ983038:UYK983038 VIF983038:VIG983038 VSB983038:VSC983038 WBX983038:WBY983038 WLT983038:WLU983038 WVP983038:WVQ983038 JH8:JI8 TD8:TE8 ACZ8:ADA8 AMV8:AMW8 AWR8:AWS8 BGN8:BGO8 BQJ8:BQK8 CAF8:CAG8 CKB8:CKC8 CTX8:CTY8 DDT8:DDU8 DNP8:DNQ8 DXL8:DXM8 EHH8:EHI8 ERD8:ERE8 FAZ8:FBA8 FKV8:FKW8 FUR8:FUS8 GEN8:GEO8 GOJ8:GOK8 GYF8:GYG8 HIB8:HIC8 HRX8:HRY8 IBT8:IBU8 ILP8:ILQ8 IVL8:IVM8 JFH8:JFI8 JPD8:JPE8 JYZ8:JZA8 KIV8:KIW8 KSR8:KSS8 LCN8:LCO8 LMJ8:LMK8 LWF8:LWG8 MGB8:MGC8 MPX8:MPY8 MZT8:MZU8 NJP8:NJQ8 NTL8:NTM8 ODH8:ODI8 OND8:ONE8 OWZ8:OXA8 PGV8:PGW8 PQR8:PQS8 QAN8:QAO8 QKJ8:QKK8 QUF8:QUG8 REB8:REC8 RNX8:RNY8 RXT8:RXU8 SHP8:SHQ8 SRL8:SRM8 TBH8:TBI8 TLD8:TLE8 TUZ8:TVA8 UEV8:UEW8 UOR8:UOS8 UYN8:UYO8 VIJ8:VIK8 VSF8:VSG8 WCB8:WCC8 WLX8:WLY8 WVT8:WVU8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JN8:JO8 TJ8:TK8 ADF8:ADG8 ANB8:ANC8 AWX8:AWY8 BGT8:BGU8 BQP8:BQQ8 CAL8:CAM8 CKH8:CKI8 CUD8:CUE8 DDZ8:DEA8 DNV8:DNW8 DXR8:DXS8 EHN8:EHO8 ERJ8:ERK8 FBF8:FBG8 FLB8:FLC8 FUX8:FUY8 GET8:GEU8 GOP8:GOQ8 GYL8:GYM8 HIH8:HII8 HSD8:HSE8 IBZ8:ICA8 ILV8:ILW8 IVR8:IVS8 JFN8:JFO8 JPJ8:JPK8 JZF8:JZG8 KJB8:KJC8 KSX8:KSY8 LCT8:LCU8 LMP8:LMQ8 LWL8:LWM8 MGH8:MGI8 MQD8:MQE8 MZZ8:NAA8 NJV8:NJW8 NTR8:NTS8 ODN8:ODO8 ONJ8:ONK8 OXF8:OXG8 PHB8:PHC8 PQX8:PQY8 QAT8:QAU8 QKP8:QKQ8 QUL8:QUM8 REH8:REI8 ROD8:ROE8 RXZ8:RYA8 SHV8:SHW8 SRR8:SRS8 TBN8:TBO8 TLJ8:TLK8 TVF8:TVG8 UFB8:UFC8 UOX8:UOY8 UYT8:UYU8 VIP8:VIQ8 VSL8:VSM8 WCH8:WCI8 WMD8:WME8 WVZ8:WWA8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KB8:KD8 TX8:TZ8 ADT8:ADV8 ANP8:ANR8 AXL8:AXN8 BHH8:BHJ8 BRD8:BRF8 CAZ8:CBB8 CKV8:CKX8 CUR8:CUT8 DEN8:DEP8 DOJ8:DOL8 DYF8:DYH8 EIB8:EID8 ERX8:ERZ8 FBT8:FBV8 FLP8:FLR8 FVL8:FVN8 GFH8:GFJ8 GPD8:GPF8 GYZ8:GZB8 HIV8:HIX8 HSR8:HST8 ICN8:ICP8 IMJ8:IML8 IWF8:IWH8 JGB8:JGD8 JPX8:JPZ8 JZT8:JZV8 KJP8:KJR8 KTL8:KTN8 LDH8:LDJ8 LND8:LNF8 LWZ8:LXB8 MGV8:MGX8 MQR8:MQT8 NAN8:NAP8 NKJ8:NKL8 NUF8:NUH8 OEB8:OED8 ONX8:ONZ8 OXT8:OXV8 PHP8:PHR8 PRL8:PRN8 QBH8:QBJ8 QLD8:QLF8 QUZ8:QVB8 REV8:REX8 ROR8:ROT8 RYN8:RYP8 SIJ8:SIL8 SSF8:SSH8 TCB8:TCD8 TLX8:TLZ8 TVT8:TVV8 UFP8:UFR8 UPL8:UPN8 UZH8:UZJ8 VJD8:VJF8 VSZ8:VTB8 WCV8:WCX8 WMR8:WMT8 WWN8:WWP8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AL8:AM8 KH8:KI8 UD8:UE8 ADZ8:AEA8 ANV8:ANW8 AXR8:AXS8 BHN8:BHO8 BRJ8:BRK8 CBF8:CBG8 CLB8:CLC8 CUX8:CUY8 DET8:DEU8 DOP8:DOQ8 DYL8:DYM8 EIH8:EII8 ESD8:ESE8 FBZ8:FCA8 FLV8:FLW8 FVR8:FVS8 GFN8:GFO8 GPJ8:GPK8 GZF8:GZG8 HJB8:HJC8 HSX8:HSY8 ICT8:ICU8 IMP8:IMQ8 IWL8:IWM8 JGH8:JGI8 JQD8:JQE8 JZZ8:KAA8 KJV8:KJW8 KTR8:KTS8 LDN8:LDO8 LNJ8:LNK8 LXF8:LXG8 MHB8:MHC8 MQX8:MQY8 NAT8:NAU8 NKP8:NKQ8 NUL8:NUM8 OEH8:OEI8 OOD8:OOE8 OXZ8:OYA8 PHV8:PHW8 PRR8:PRS8 QBN8:QBO8 QLJ8:QLK8 QVF8:QVG8 RFB8:RFC8 ROX8:ROY8 RYT8:RYU8 SIP8:SIQ8 SSL8:SSM8 TCH8:TCI8 TMD8:TME8 TVZ8:TWA8 UFV8:UFW8 UPR8:UPS8 UZN8:UZO8 VJJ8:VJK8 VTF8:VTG8 WDB8:WDC8 WMX8:WMY8 WWT8:WWU8 AL65534:AM65534 KH65534:KI65534 UD65534:UE65534 ADZ65534:AEA65534 ANV65534:ANW65534 AXR65534:AXS65534 BHN65534:BHO65534 BRJ65534:BRK65534 CBF65534:CBG65534 CLB65534:CLC65534 CUX65534:CUY65534 DET65534:DEU65534 DOP65534:DOQ65534 DYL65534:DYM65534 EIH65534:EII65534 ESD65534:ESE65534 FBZ65534:FCA65534 FLV65534:FLW65534 FVR65534:FVS65534 GFN65534:GFO65534 GPJ65534:GPK65534 GZF65534:GZG65534 HJB65534:HJC65534 HSX65534:HSY65534 ICT65534:ICU65534 IMP65534:IMQ65534 IWL65534:IWM65534 JGH65534:JGI65534 JQD65534:JQE65534 JZZ65534:KAA65534 KJV65534:KJW65534 KTR65534:KTS65534 LDN65534:LDO65534 LNJ65534:LNK65534 LXF65534:LXG65534 MHB65534:MHC65534 MQX65534:MQY65534 NAT65534:NAU65534 NKP65534:NKQ65534 NUL65534:NUM65534 OEH65534:OEI65534 OOD65534:OOE65534 OXZ65534:OYA65534 PHV65534:PHW65534 PRR65534:PRS65534 QBN65534:QBO65534 QLJ65534:QLK65534 QVF65534:QVG65534 RFB65534:RFC65534 ROX65534:ROY65534 RYT65534:RYU65534 SIP65534:SIQ65534 SSL65534:SSM65534 TCH65534:TCI65534 TMD65534:TME65534 TVZ65534:TWA65534 UFV65534:UFW65534 UPR65534:UPS65534 UZN65534:UZO65534 VJJ65534:VJK65534 VTF65534:VTG65534 WDB65534:WDC65534 WMX65534:WMY65534 WWT65534:WWU65534 AL131070:AM131070 KH131070:KI131070 UD131070:UE131070 ADZ131070:AEA131070 ANV131070:ANW131070 AXR131070:AXS131070 BHN131070:BHO131070 BRJ131070:BRK131070 CBF131070:CBG131070 CLB131070:CLC131070 CUX131070:CUY131070 DET131070:DEU131070 DOP131070:DOQ131070 DYL131070:DYM131070 EIH131070:EII131070 ESD131070:ESE131070 FBZ131070:FCA131070 FLV131070:FLW131070 FVR131070:FVS131070 GFN131070:GFO131070 GPJ131070:GPK131070 GZF131070:GZG131070 HJB131070:HJC131070 HSX131070:HSY131070 ICT131070:ICU131070 IMP131070:IMQ131070 IWL131070:IWM131070 JGH131070:JGI131070 JQD131070:JQE131070 JZZ131070:KAA131070 KJV131070:KJW131070 KTR131070:KTS131070 LDN131070:LDO131070 LNJ131070:LNK131070 LXF131070:LXG131070 MHB131070:MHC131070 MQX131070:MQY131070 NAT131070:NAU131070 NKP131070:NKQ131070 NUL131070:NUM131070 OEH131070:OEI131070 OOD131070:OOE131070 OXZ131070:OYA131070 PHV131070:PHW131070 PRR131070:PRS131070 QBN131070:QBO131070 QLJ131070:QLK131070 QVF131070:QVG131070 RFB131070:RFC131070 ROX131070:ROY131070 RYT131070:RYU131070 SIP131070:SIQ131070 SSL131070:SSM131070 TCH131070:TCI131070 TMD131070:TME131070 TVZ131070:TWA131070 UFV131070:UFW131070 UPR131070:UPS131070 UZN131070:UZO131070 VJJ131070:VJK131070 VTF131070:VTG131070 WDB131070:WDC131070 WMX131070:WMY131070 WWT131070:WWU131070 AL196606:AM196606 KH196606:KI196606 UD196606:UE196606 ADZ196606:AEA196606 ANV196606:ANW196606 AXR196606:AXS196606 BHN196606:BHO196606 BRJ196606:BRK196606 CBF196606:CBG196606 CLB196606:CLC196606 CUX196606:CUY196606 DET196606:DEU196606 DOP196606:DOQ196606 DYL196606:DYM196606 EIH196606:EII196606 ESD196606:ESE196606 FBZ196606:FCA196606 FLV196606:FLW196606 FVR196606:FVS196606 GFN196606:GFO196606 GPJ196606:GPK196606 GZF196606:GZG196606 HJB196606:HJC196606 HSX196606:HSY196606 ICT196606:ICU196606 IMP196606:IMQ196606 IWL196606:IWM196606 JGH196606:JGI196606 JQD196606:JQE196606 JZZ196606:KAA196606 KJV196606:KJW196606 KTR196606:KTS196606 LDN196606:LDO196606 LNJ196606:LNK196606 LXF196606:LXG196606 MHB196606:MHC196606 MQX196606:MQY196606 NAT196606:NAU196606 NKP196606:NKQ196606 NUL196606:NUM196606 OEH196606:OEI196606 OOD196606:OOE196606 OXZ196606:OYA196606 PHV196606:PHW196606 PRR196606:PRS196606 QBN196606:QBO196606 QLJ196606:QLK196606 QVF196606:QVG196606 RFB196606:RFC196606 ROX196606:ROY196606 RYT196606:RYU196606 SIP196606:SIQ196606 SSL196606:SSM196606 TCH196606:TCI196606 TMD196606:TME196606 TVZ196606:TWA196606 UFV196606:UFW196606 UPR196606:UPS196606 UZN196606:UZO196606 VJJ196606:VJK196606 VTF196606:VTG196606 WDB196606:WDC196606 WMX196606:WMY196606 WWT196606:WWU196606 AL262142:AM262142 KH262142:KI262142 UD262142:UE262142 ADZ262142:AEA262142 ANV262142:ANW262142 AXR262142:AXS262142 BHN262142:BHO262142 BRJ262142:BRK262142 CBF262142:CBG262142 CLB262142:CLC262142 CUX262142:CUY262142 DET262142:DEU262142 DOP262142:DOQ262142 DYL262142:DYM262142 EIH262142:EII262142 ESD262142:ESE262142 FBZ262142:FCA262142 FLV262142:FLW262142 FVR262142:FVS262142 GFN262142:GFO262142 GPJ262142:GPK262142 GZF262142:GZG262142 HJB262142:HJC262142 HSX262142:HSY262142 ICT262142:ICU262142 IMP262142:IMQ262142 IWL262142:IWM262142 JGH262142:JGI262142 JQD262142:JQE262142 JZZ262142:KAA262142 KJV262142:KJW262142 KTR262142:KTS262142 LDN262142:LDO262142 LNJ262142:LNK262142 LXF262142:LXG262142 MHB262142:MHC262142 MQX262142:MQY262142 NAT262142:NAU262142 NKP262142:NKQ262142 NUL262142:NUM262142 OEH262142:OEI262142 OOD262142:OOE262142 OXZ262142:OYA262142 PHV262142:PHW262142 PRR262142:PRS262142 QBN262142:QBO262142 QLJ262142:QLK262142 QVF262142:QVG262142 RFB262142:RFC262142 ROX262142:ROY262142 RYT262142:RYU262142 SIP262142:SIQ262142 SSL262142:SSM262142 TCH262142:TCI262142 TMD262142:TME262142 TVZ262142:TWA262142 UFV262142:UFW262142 UPR262142:UPS262142 UZN262142:UZO262142 VJJ262142:VJK262142 VTF262142:VTG262142 WDB262142:WDC262142 WMX262142:WMY262142 WWT262142:WWU262142 AL327678:AM327678 KH327678:KI327678 UD327678:UE327678 ADZ327678:AEA327678 ANV327678:ANW327678 AXR327678:AXS327678 BHN327678:BHO327678 BRJ327678:BRK327678 CBF327678:CBG327678 CLB327678:CLC327678 CUX327678:CUY327678 DET327678:DEU327678 DOP327678:DOQ327678 DYL327678:DYM327678 EIH327678:EII327678 ESD327678:ESE327678 FBZ327678:FCA327678 FLV327678:FLW327678 FVR327678:FVS327678 GFN327678:GFO327678 GPJ327678:GPK327678 GZF327678:GZG327678 HJB327678:HJC327678 HSX327678:HSY327678 ICT327678:ICU327678 IMP327678:IMQ327678 IWL327678:IWM327678 JGH327678:JGI327678 JQD327678:JQE327678 JZZ327678:KAA327678 KJV327678:KJW327678 KTR327678:KTS327678 LDN327678:LDO327678 LNJ327678:LNK327678 LXF327678:LXG327678 MHB327678:MHC327678 MQX327678:MQY327678 NAT327678:NAU327678 NKP327678:NKQ327678 NUL327678:NUM327678 OEH327678:OEI327678 OOD327678:OOE327678 OXZ327678:OYA327678 PHV327678:PHW327678 PRR327678:PRS327678 QBN327678:QBO327678 QLJ327678:QLK327678 QVF327678:QVG327678 RFB327678:RFC327678 ROX327678:ROY327678 RYT327678:RYU327678 SIP327678:SIQ327678 SSL327678:SSM327678 TCH327678:TCI327678 TMD327678:TME327678 TVZ327678:TWA327678 UFV327678:UFW327678 UPR327678:UPS327678 UZN327678:UZO327678 VJJ327678:VJK327678 VTF327678:VTG327678 WDB327678:WDC327678 WMX327678:WMY327678 WWT327678:WWU327678 AL393214:AM393214 KH393214:KI393214 UD393214:UE393214 ADZ393214:AEA393214 ANV393214:ANW393214 AXR393214:AXS393214 BHN393214:BHO393214 BRJ393214:BRK393214 CBF393214:CBG393214 CLB393214:CLC393214 CUX393214:CUY393214 DET393214:DEU393214 DOP393214:DOQ393214 DYL393214:DYM393214 EIH393214:EII393214 ESD393214:ESE393214 FBZ393214:FCA393214 FLV393214:FLW393214 FVR393214:FVS393214 GFN393214:GFO393214 GPJ393214:GPK393214 GZF393214:GZG393214 HJB393214:HJC393214 HSX393214:HSY393214 ICT393214:ICU393214 IMP393214:IMQ393214 IWL393214:IWM393214 JGH393214:JGI393214 JQD393214:JQE393214 JZZ393214:KAA393214 KJV393214:KJW393214 KTR393214:KTS393214 LDN393214:LDO393214 LNJ393214:LNK393214 LXF393214:LXG393214 MHB393214:MHC393214 MQX393214:MQY393214 NAT393214:NAU393214 NKP393214:NKQ393214 NUL393214:NUM393214 OEH393214:OEI393214 OOD393214:OOE393214 OXZ393214:OYA393214 PHV393214:PHW393214 PRR393214:PRS393214 QBN393214:QBO393214 QLJ393214:QLK393214 QVF393214:QVG393214 RFB393214:RFC393214 ROX393214:ROY393214 RYT393214:RYU393214 SIP393214:SIQ393214 SSL393214:SSM393214 TCH393214:TCI393214 TMD393214:TME393214 TVZ393214:TWA393214 UFV393214:UFW393214 UPR393214:UPS393214 UZN393214:UZO393214 VJJ393214:VJK393214 VTF393214:VTG393214 WDB393214:WDC393214 WMX393214:WMY393214 WWT393214:WWU393214 AL458750:AM458750 KH458750:KI458750 UD458750:UE458750 ADZ458750:AEA458750 ANV458750:ANW458750 AXR458750:AXS458750 BHN458750:BHO458750 BRJ458750:BRK458750 CBF458750:CBG458750 CLB458750:CLC458750 CUX458750:CUY458750 DET458750:DEU458750 DOP458750:DOQ458750 DYL458750:DYM458750 EIH458750:EII458750 ESD458750:ESE458750 FBZ458750:FCA458750 FLV458750:FLW458750 FVR458750:FVS458750 GFN458750:GFO458750 GPJ458750:GPK458750 GZF458750:GZG458750 HJB458750:HJC458750 HSX458750:HSY458750 ICT458750:ICU458750 IMP458750:IMQ458750 IWL458750:IWM458750 JGH458750:JGI458750 JQD458750:JQE458750 JZZ458750:KAA458750 KJV458750:KJW458750 KTR458750:KTS458750 LDN458750:LDO458750 LNJ458750:LNK458750 LXF458750:LXG458750 MHB458750:MHC458750 MQX458750:MQY458750 NAT458750:NAU458750 NKP458750:NKQ458750 NUL458750:NUM458750 OEH458750:OEI458750 OOD458750:OOE458750 OXZ458750:OYA458750 PHV458750:PHW458750 PRR458750:PRS458750 QBN458750:QBO458750 QLJ458750:QLK458750 QVF458750:QVG458750 RFB458750:RFC458750 ROX458750:ROY458750 RYT458750:RYU458750 SIP458750:SIQ458750 SSL458750:SSM458750 TCH458750:TCI458750 TMD458750:TME458750 TVZ458750:TWA458750 UFV458750:UFW458750 UPR458750:UPS458750 UZN458750:UZO458750 VJJ458750:VJK458750 VTF458750:VTG458750 WDB458750:WDC458750 WMX458750:WMY458750 WWT458750:WWU458750 AL524286:AM524286 KH524286:KI524286 UD524286:UE524286 ADZ524286:AEA524286 ANV524286:ANW524286 AXR524286:AXS524286 BHN524286:BHO524286 BRJ524286:BRK524286 CBF524286:CBG524286 CLB524286:CLC524286 CUX524286:CUY524286 DET524286:DEU524286 DOP524286:DOQ524286 DYL524286:DYM524286 EIH524286:EII524286 ESD524286:ESE524286 FBZ524286:FCA524286 FLV524286:FLW524286 FVR524286:FVS524286 GFN524286:GFO524286 GPJ524286:GPK524286 GZF524286:GZG524286 HJB524286:HJC524286 HSX524286:HSY524286 ICT524286:ICU524286 IMP524286:IMQ524286 IWL524286:IWM524286 JGH524286:JGI524286 JQD524286:JQE524286 JZZ524286:KAA524286 KJV524286:KJW524286 KTR524286:KTS524286 LDN524286:LDO524286 LNJ524286:LNK524286 LXF524286:LXG524286 MHB524286:MHC524286 MQX524286:MQY524286 NAT524286:NAU524286 NKP524286:NKQ524286 NUL524286:NUM524286 OEH524286:OEI524286 OOD524286:OOE524286 OXZ524286:OYA524286 PHV524286:PHW524286 PRR524286:PRS524286 QBN524286:QBO524286 QLJ524286:QLK524286 QVF524286:QVG524286 RFB524286:RFC524286 ROX524286:ROY524286 RYT524286:RYU524286 SIP524286:SIQ524286 SSL524286:SSM524286 TCH524286:TCI524286 TMD524286:TME524286 TVZ524286:TWA524286 UFV524286:UFW524286 UPR524286:UPS524286 UZN524286:UZO524286 VJJ524286:VJK524286 VTF524286:VTG524286 WDB524286:WDC524286 WMX524286:WMY524286 WWT524286:WWU524286 AL589822:AM589822 KH589822:KI589822 UD589822:UE589822 ADZ589822:AEA589822 ANV589822:ANW589822 AXR589822:AXS589822 BHN589822:BHO589822 BRJ589822:BRK589822 CBF589822:CBG589822 CLB589822:CLC589822 CUX589822:CUY589822 DET589822:DEU589822 DOP589822:DOQ589822 DYL589822:DYM589822 EIH589822:EII589822 ESD589822:ESE589822 FBZ589822:FCA589822 FLV589822:FLW589822 FVR589822:FVS589822 GFN589822:GFO589822 GPJ589822:GPK589822 GZF589822:GZG589822 HJB589822:HJC589822 HSX589822:HSY589822 ICT589822:ICU589822 IMP589822:IMQ589822 IWL589822:IWM589822 JGH589822:JGI589822 JQD589822:JQE589822 JZZ589822:KAA589822 KJV589822:KJW589822 KTR589822:KTS589822 LDN589822:LDO589822 LNJ589822:LNK589822 LXF589822:LXG589822 MHB589822:MHC589822 MQX589822:MQY589822 NAT589822:NAU589822 NKP589822:NKQ589822 NUL589822:NUM589822 OEH589822:OEI589822 OOD589822:OOE589822 OXZ589822:OYA589822 PHV589822:PHW589822 PRR589822:PRS589822 QBN589822:QBO589822 QLJ589822:QLK589822 QVF589822:QVG589822 RFB589822:RFC589822 ROX589822:ROY589822 RYT589822:RYU589822 SIP589822:SIQ589822 SSL589822:SSM589822 TCH589822:TCI589822 TMD589822:TME589822 TVZ589822:TWA589822 UFV589822:UFW589822 UPR589822:UPS589822 UZN589822:UZO589822 VJJ589822:VJK589822 VTF589822:VTG589822 WDB589822:WDC589822 WMX589822:WMY589822 WWT589822:WWU589822 AL655358:AM655358 KH655358:KI655358 UD655358:UE655358 ADZ655358:AEA655358 ANV655358:ANW655358 AXR655358:AXS655358 BHN655358:BHO655358 BRJ655358:BRK655358 CBF655358:CBG655358 CLB655358:CLC655358 CUX655358:CUY655358 DET655358:DEU655358 DOP655358:DOQ655358 DYL655358:DYM655358 EIH655358:EII655358 ESD655358:ESE655358 FBZ655358:FCA655358 FLV655358:FLW655358 FVR655358:FVS655358 GFN655358:GFO655358 GPJ655358:GPK655358 GZF655358:GZG655358 HJB655358:HJC655358 HSX655358:HSY655358 ICT655358:ICU655358 IMP655358:IMQ655358 IWL655358:IWM655358 JGH655358:JGI655358 JQD655358:JQE655358 JZZ655358:KAA655358 KJV655358:KJW655358 KTR655358:KTS655358 LDN655358:LDO655358 LNJ655358:LNK655358 LXF655358:LXG655358 MHB655358:MHC655358 MQX655358:MQY655358 NAT655358:NAU655358 NKP655358:NKQ655358 NUL655358:NUM655358 OEH655358:OEI655358 OOD655358:OOE655358 OXZ655358:OYA655358 PHV655358:PHW655358 PRR655358:PRS655358 QBN655358:QBO655358 QLJ655358:QLK655358 QVF655358:QVG655358 RFB655358:RFC655358 ROX655358:ROY655358 RYT655358:RYU655358 SIP655358:SIQ655358 SSL655358:SSM655358 TCH655358:TCI655358 TMD655358:TME655358 TVZ655358:TWA655358 UFV655358:UFW655358 UPR655358:UPS655358 UZN655358:UZO655358 VJJ655358:VJK655358 VTF655358:VTG655358 WDB655358:WDC655358 WMX655358:WMY655358 WWT655358:WWU655358 AL720894:AM720894 KH720894:KI720894 UD720894:UE720894 ADZ720894:AEA720894 ANV720894:ANW720894 AXR720894:AXS720894 BHN720894:BHO720894 BRJ720894:BRK720894 CBF720894:CBG720894 CLB720894:CLC720894 CUX720894:CUY720894 DET720894:DEU720894 DOP720894:DOQ720894 DYL720894:DYM720894 EIH720894:EII720894 ESD720894:ESE720894 FBZ720894:FCA720894 FLV720894:FLW720894 FVR720894:FVS720894 GFN720894:GFO720894 GPJ720894:GPK720894 GZF720894:GZG720894 HJB720894:HJC720894 HSX720894:HSY720894 ICT720894:ICU720894 IMP720894:IMQ720894 IWL720894:IWM720894 JGH720894:JGI720894 JQD720894:JQE720894 JZZ720894:KAA720894 KJV720894:KJW720894 KTR720894:KTS720894 LDN720894:LDO720894 LNJ720894:LNK720894 LXF720894:LXG720894 MHB720894:MHC720894 MQX720894:MQY720894 NAT720894:NAU720894 NKP720894:NKQ720894 NUL720894:NUM720894 OEH720894:OEI720894 OOD720894:OOE720894 OXZ720894:OYA720894 PHV720894:PHW720894 PRR720894:PRS720894 QBN720894:QBO720894 QLJ720894:QLK720894 QVF720894:QVG720894 RFB720894:RFC720894 ROX720894:ROY720894 RYT720894:RYU720894 SIP720894:SIQ720894 SSL720894:SSM720894 TCH720894:TCI720894 TMD720894:TME720894 TVZ720894:TWA720894 UFV720894:UFW720894 UPR720894:UPS720894 UZN720894:UZO720894 VJJ720894:VJK720894 VTF720894:VTG720894 WDB720894:WDC720894 WMX720894:WMY720894 WWT720894:WWU720894 AL786430:AM786430 KH786430:KI786430 UD786430:UE786430 ADZ786430:AEA786430 ANV786430:ANW786430 AXR786430:AXS786430 BHN786430:BHO786430 BRJ786430:BRK786430 CBF786430:CBG786430 CLB786430:CLC786430 CUX786430:CUY786430 DET786430:DEU786430 DOP786430:DOQ786430 DYL786430:DYM786430 EIH786430:EII786430 ESD786430:ESE786430 FBZ786430:FCA786430 FLV786430:FLW786430 FVR786430:FVS786430 GFN786430:GFO786430 GPJ786430:GPK786430 GZF786430:GZG786430 HJB786430:HJC786430 HSX786430:HSY786430 ICT786430:ICU786430 IMP786430:IMQ786430 IWL786430:IWM786430 JGH786430:JGI786430 JQD786430:JQE786430 JZZ786430:KAA786430 KJV786430:KJW786430 KTR786430:KTS786430 LDN786430:LDO786430 LNJ786430:LNK786430 LXF786430:LXG786430 MHB786430:MHC786430 MQX786430:MQY786430 NAT786430:NAU786430 NKP786430:NKQ786430 NUL786430:NUM786430 OEH786430:OEI786430 OOD786430:OOE786430 OXZ786430:OYA786430 PHV786430:PHW786430 PRR786430:PRS786430 QBN786430:QBO786430 QLJ786430:QLK786430 QVF786430:QVG786430 RFB786430:RFC786430 ROX786430:ROY786430 RYT786430:RYU786430 SIP786430:SIQ786430 SSL786430:SSM786430 TCH786430:TCI786430 TMD786430:TME786430 TVZ786430:TWA786430 UFV786430:UFW786430 UPR786430:UPS786430 UZN786430:UZO786430 VJJ786430:VJK786430 VTF786430:VTG786430 WDB786430:WDC786430 WMX786430:WMY786430 WWT786430:WWU786430 AL851966:AM851966 KH851966:KI851966 UD851966:UE851966 ADZ851966:AEA851966 ANV851966:ANW851966 AXR851966:AXS851966 BHN851966:BHO851966 BRJ851966:BRK851966 CBF851966:CBG851966 CLB851966:CLC851966 CUX851966:CUY851966 DET851966:DEU851966 DOP851966:DOQ851966 DYL851966:DYM851966 EIH851966:EII851966 ESD851966:ESE851966 FBZ851966:FCA851966 FLV851966:FLW851966 FVR851966:FVS851966 GFN851966:GFO851966 GPJ851966:GPK851966 GZF851966:GZG851966 HJB851966:HJC851966 HSX851966:HSY851966 ICT851966:ICU851966 IMP851966:IMQ851966 IWL851966:IWM851966 JGH851966:JGI851966 JQD851966:JQE851966 JZZ851966:KAA851966 KJV851966:KJW851966 KTR851966:KTS851966 LDN851966:LDO851966 LNJ851966:LNK851966 LXF851966:LXG851966 MHB851966:MHC851966 MQX851966:MQY851966 NAT851966:NAU851966 NKP851966:NKQ851966 NUL851966:NUM851966 OEH851966:OEI851966 OOD851966:OOE851966 OXZ851966:OYA851966 PHV851966:PHW851966 PRR851966:PRS851966 QBN851966:QBO851966 QLJ851966:QLK851966 QVF851966:QVG851966 RFB851966:RFC851966 ROX851966:ROY851966 RYT851966:RYU851966 SIP851966:SIQ851966 SSL851966:SSM851966 TCH851966:TCI851966 TMD851966:TME851966 TVZ851966:TWA851966 UFV851966:UFW851966 UPR851966:UPS851966 UZN851966:UZO851966 VJJ851966:VJK851966 VTF851966:VTG851966 WDB851966:WDC851966 WMX851966:WMY851966 WWT851966:WWU851966 AL917502:AM917502 KH917502:KI917502 UD917502:UE917502 ADZ917502:AEA917502 ANV917502:ANW917502 AXR917502:AXS917502 BHN917502:BHO917502 BRJ917502:BRK917502 CBF917502:CBG917502 CLB917502:CLC917502 CUX917502:CUY917502 DET917502:DEU917502 DOP917502:DOQ917502 DYL917502:DYM917502 EIH917502:EII917502 ESD917502:ESE917502 FBZ917502:FCA917502 FLV917502:FLW917502 FVR917502:FVS917502 GFN917502:GFO917502 GPJ917502:GPK917502 GZF917502:GZG917502 HJB917502:HJC917502 HSX917502:HSY917502 ICT917502:ICU917502 IMP917502:IMQ917502 IWL917502:IWM917502 JGH917502:JGI917502 JQD917502:JQE917502 JZZ917502:KAA917502 KJV917502:KJW917502 KTR917502:KTS917502 LDN917502:LDO917502 LNJ917502:LNK917502 LXF917502:LXG917502 MHB917502:MHC917502 MQX917502:MQY917502 NAT917502:NAU917502 NKP917502:NKQ917502 NUL917502:NUM917502 OEH917502:OEI917502 OOD917502:OOE917502 OXZ917502:OYA917502 PHV917502:PHW917502 PRR917502:PRS917502 QBN917502:QBO917502 QLJ917502:QLK917502 QVF917502:QVG917502 RFB917502:RFC917502 ROX917502:ROY917502 RYT917502:RYU917502 SIP917502:SIQ917502 SSL917502:SSM917502 TCH917502:TCI917502 TMD917502:TME917502 TVZ917502:TWA917502 UFV917502:UFW917502 UPR917502:UPS917502 UZN917502:UZO917502 VJJ917502:VJK917502 VTF917502:VTG917502 WDB917502:WDC917502 WMX917502:WMY917502 WWT917502:WWU917502 AL983038:AM983038 KH983038:KI983038 UD983038:UE983038 ADZ983038:AEA983038 ANV983038:ANW983038 AXR983038:AXS983038 BHN983038:BHO983038 BRJ983038:BRK983038 CBF983038:CBG983038 CLB983038:CLC983038 CUX983038:CUY983038 DET983038:DEU983038 DOP983038:DOQ983038 DYL983038:DYM983038 EIH983038:EII983038 ESD983038:ESE983038 FBZ983038:FCA983038 FLV983038:FLW983038 FVR983038:FVS983038 GFN983038:GFO983038 GPJ983038:GPK983038 GZF983038:GZG983038 HJB983038:HJC983038 HSX983038:HSY983038 ICT983038:ICU983038 IMP983038:IMQ983038 IWL983038:IWM983038 JGH983038:JGI983038 JQD983038:JQE983038 JZZ983038:KAA983038 KJV983038:KJW983038 KTR983038:KTS983038 LDN983038:LDO983038 LNJ983038:LNK983038 LXF983038:LXG983038 MHB983038:MHC983038 MQX983038:MQY983038 NAT983038:NAU983038 NKP983038:NKQ983038 NUL983038:NUM983038 OEH983038:OEI983038 OOD983038:OOE983038 OXZ983038:OYA983038 PHV983038:PHW983038 PRR983038:PRS983038 QBN983038:QBO983038 QLJ983038:QLK983038 QVF983038:QVG983038 RFB983038:RFC983038 ROX983038:ROY983038 RYT983038:RYU983038 SIP983038:SIQ983038 SSL983038:SSM983038 TCH983038:TCI983038 TMD983038:TME983038 TVZ983038:TWA983038 UFV983038:UFW983038 UPR983038:UPS983038 UZN983038:UZO983038 VJJ983038:VJK983038 VTF983038:VTG983038 WDB983038:WDC983038 WMX983038:WMY983038 WWT983038:WWU983038 JR8:JS8 TN8:TO8 ADJ8:ADK8 ANF8:ANG8 AXB8:AXC8 BGX8:BGY8 BQT8:BQU8 CAP8:CAQ8 CKL8:CKM8 CUH8:CUI8 DED8:DEE8 DNZ8:DOA8 DXV8:DXW8 EHR8:EHS8 ERN8:ERO8 FBJ8:FBK8 FLF8:FLG8 FVB8:FVC8 GEX8:GEY8 GOT8:GOU8 GYP8:GYQ8 HIL8:HIM8 HSH8:HSI8 ICD8:ICE8 ILZ8:IMA8 IVV8:IVW8 JFR8:JFS8 JPN8:JPO8 JZJ8:JZK8 KJF8:KJG8 KTB8:KTC8 LCX8:LCY8 LMT8:LMU8 LWP8:LWQ8 MGL8:MGM8 MQH8:MQI8 NAD8:NAE8 NJZ8:NKA8 NTV8:NTW8 ODR8:ODS8 ONN8:ONO8 OXJ8:OXK8 PHF8:PHG8 PRB8:PRC8 QAX8:QAY8 QKT8:QKU8 QUP8:QUQ8 REL8:REM8 ROH8:ROI8 RYD8:RYE8 SHZ8:SIA8 SRV8:SRW8 TBR8:TBS8 TLN8:TLO8 TVJ8:TVK8 UFF8:UFG8 UPB8:UPC8 UYX8:UYY8 VIT8:VIU8 VSP8:VSQ8 WCL8:WCM8 WMH8:WMI8 WWD8:WWE8 JR65534:JS65534 TN65534:TO65534 ADJ65534:ADK65534 ANF65534:ANG65534 AXB65534:AXC65534 BGX65534:BGY65534 BQT65534:BQU65534 CAP65534:CAQ65534 CKL65534:CKM65534 CUH65534:CUI65534 DED65534:DEE65534 DNZ65534:DOA65534 DXV65534:DXW65534 EHR65534:EHS65534 ERN65534:ERO65534 FBJ65534:FBK65534 FLF65534:FLG65534 FVB65534:FVC65534 GEX65534:GEY65534 GOT65534:GOU65534 GYP65534:GYQ65534 HIL65534:HIM65534 HSH65534:HSI65534 ICD65534:ICE65534 ILZ65534:IMA65534 IVV65534:IVW65534 JFR65534:JFS65534 JPN65534:JPO65534 JZJ65534:JZK65534 KJF65534:KJG65534 KTB65534:KTC65534 LCX65534:LCY65534 LMT65534:LMU65534 LWP65534:LWQ65534 MGL65534:MGM65534 MQH65534:MQI65534 NAD65534:NAE65534 NJZ65534:NKA65534 NTV65534:NTW65534 ODR65534:ODS65534 ONN65534:ONO65534 OXJ65534:OXK65534 PHF65534:PHG65534 PRB65534:PRC65534 QAX65534:QAY65534 QKT65534:QKU65534 QUP65534:QUQ65534 REL65534:REM65534 ROH65534:ROI65534 RYD65534:RYE65534 SHZ65534:SIA65534 SRV65534:SRW65534 TBR65534:TBS65534 TLN65534:TLO65534 TVJ65534:TVK65534 UFF65534:UFG65534 UPB65534:UPC65534 UYX65534:UYY65534 VIT65534:VIU65534 VSP65534:VSQ65534 WCL65534:WCM65534 WMH65534:WMI65534 WWD65534:WWE65534 JR131070:JS131070 TN131070:TO131070 ADJ131070:ADK131070 ANF131070:ANG131070 AXB131070:AXC131070 BGX131070:BGY131070 BQT131070:BQU131070 CAP131070:CAQ131070 CKL131070:CKM131070 CUH131070:CUI131070 DED131070:DEE131070 DNZ131070:DOA131070 DXV131070:DXW131070 EHR131070:EHS131070 ERN131070:ERO131070 FBJ131070:FBK131070 FLF131070:FLG131070 FVB131070:FVC131070 GEX131070:GEY131070 GOT131070:GOU131070 GYP131070:GYQ131070 HIL131070:HIM131070 HSH131070:HSI131070 ICD131070:ICE131070 ILZ131070:IMA131070 IVV131070:IVW131070 JFR131070:JFS131070 JPN131070:JPO131070 JZJ131070:JZK131070 KJF131070:KJG131070 KTB131070:KTC131070 LCX131070:LCY131070 LMT131070:LMU131070 LWP131070:LWQ131070 MGL131070:MGM131070 MQH131070:MQI131070 NAD131070:NAE131070 NJZ131070:NKA131070 NTV131070:NTW131070 ODR131070:ODS131070 ONN131070:ONO131070 OXJ131070:OXK131070 PHF131070:PHG131070 PRB131070:PRC131070 QAX131070:QAY131070 QKT131070:QKU131070 QUP131070:QUQ131070 REL131070:REM131070 ROH131070:ROI131070 RYD131070:RYE131070 SHZ131070:SIA131070 SRV131070:SRW131070 TBR131070:TBS131070 TLN131070:TLO131070 TVJ131070:TVK131070 UFF131070:UFG131070 UPB131070:UPC131070 UYX131070:UYY131070 VIT131070:VIU131070 VSP131070:VSQ131070 WCL131070:WCM131070 WMH131070:WMI131070 WWD131070:WWE131070 JR196606:JS196606 TN196606:TO196606 ADJ196606:ADK196606 ANF196606:ANG196606 AXB196606:AXC196606 BGX196606:BGY196606 BQT196606:BQU196606 CAP196606:CAQ196606 CKL196606:CKM196606 CUH196606:CUI196606 DED196606:DEE196606 DNZ196606:DOA196606 DXV196606:DXW196606 EHR196606:EHS196606 ERN196606:ERO196606 FBJ196606:FBK196606 FLF196606:FLG196606 FVB196606:FVC196606 GEX196606:GEY196606 GOT196606:GOU196606 GYP196606:GYQ196606 HIL196606:HIM196606 HSH196606:HSI196606 ICD196606:ICE196606 ILZ196606:IMA196606 IVV196606:IVW196606 JFR196606:JFS196606 JPN196606:JPO196606 JZJ196606:JZK196606 KJF196606:KJG196606 KTB196606:KTC196606 LCX196606:LCY196606 LMT196606:LMU196606 LWP196606:LWQ196606 MGL196606:MGM196606 MQH196606:MQI196606 NAD196606:NAE196606 NJZ196606:NKA196606 NTV196606:NTW196606 ODR196606:ODS196606 ONN196606:ONO196606 OXJ196606:OXK196606 PHF196606:PHG196606 PRB196606:PRC196606 QAX196606:QAY196606 QKT196606:QKU196606 QUP196606:QUQ196606 REL196606:REM196606 ROH196606:ROI196606 RYD196606:RYE196606 SHZ196606:SIA196606 SRV196606:SRW196606 TBR196606:TBS196606 TLN196606:TLO196606 TVJ196606:TVK196606 UFF196606:UFG196606 UPB196606:UPC196606 UYX196606:UYY196606 VIT196606:VIU196606 VSP196606:VSQ196606 WCL196606:WCM196606 WMH196606:WMI196606 WWD196606:WWE196606 JR262142:JS262142 TN262142:TO262142 ADJ262142:ADK262142 ANF262142:ANG262142 AXB262142:AXC262142 BGX262142:BGY262142 BQT262142:BQU262142 CAP262142:CAQ262142 CKL262142:CKM262142 CUH262142:CUI262142 DED262142:DEE262142 DNZ262142:DOA262142 DXV262142:DXW262142 EHR262142:EHS262142 ERN262142:ERO262142 FBJ262142:FBK262142 FLF262142:FLG262142 FVB262142:FVC262142 GEX262142:GEY262142 GOT262142:GOU262142 GYP262142:GYQ262142 HIL262142:HIM262142 HSH262142:HSI262142 ICD262142:ICE262142 ILZ262142:IMA262142 IVV262142:IVW262142 JFR262142:JFS262142 JPN262142:JPO262142 JZJ262142:JZK262142 KJF262142:KJG262142 KTB262142:KTC262142 LCX262142:LCY262142 LMT262142:LMU262142 LWP262142:LWQ262142 MGL262142:MGM262142 MQH262142:MQI262142 NAD262142:NAE262142 NJZ262142:NKA262142 NTV262142:NTW262142 ODR262142:ODS262142 ONN262142:ONO262142 OXJ262142:OXK262142 PHF262142:PHG262142 PRB262142:PRC262142 QAX262142:QAY262142 QKT262142:QKU262142 QUP262142:QUQ262142 REL262142:REM262142 ROH262142:ROI262142 RYD262142:RYE262142 SHZ262142:SIA262142 SRV262142:SRW262142 TBR262142:TBS262142 TLN262142:TLO262142 TVJ262142:TVK262142 UFF262142:UFG262142 UPB262142:UPC262142 UYX262142:UYY262142 VIT262142:VIU262142 VSP262142:VSQ262142 WCL262142:WCM262142 WMH262142:WMI262142 WWD262142:WWE262142 JR327678:JS327678 TN327678:TO327678 ADJ327678:ADK327678 ANF327678:ANG327678 AXB327678:AXC327678 BGX327678:BGY327678 BQT327678:BQU327678 CAP327678:CAQ327678 CKL327678:CKM327678 CUH327678:CUI327678 DED327678:DEE327678 DNZ327678:DOA327678 DXV327678:DXW327678 EHR327678:EHS327678 ERN327678:ERO327678 FBJ327678:FBK327678 FLF327678:FLG327678 FVB327678:FVC327678 GEX327678:GEY327678 GOT327678:GOU327678 GYP327678:GYQ327678 HIL327678:HIM327678 HSH327678:HSI327678 ICD327678:ICE327678 ILZ327678:IMA327678 IVV327678:IVW327678 JFR327678:JFS327678 JPN327678:JPO327678 JZJ327678:JZK327678 KJF327678:KJG327678 KTB327678:KTC327678 LCX327678:LCY327678 LMT327678:LMU327678 LWP327678:LWQ327678 MGL327678:MGM327678 MQH327678:MQI327678 NAD327678:NAE327678 NJZ327678:NKA327678 NTV327678:NTW327678 ODR327678:ODS327678 ONN327678:ONO327678 OXJ327678:OXK327678 PHF327678:PHG327678 PRB327678:PRC327678 QAX327678:QAY327678 QKT327678:QKU327678 QUP327678:QUQ327678 REL327678:REM327678 ROH327678:ROI327678 RYD327678:RYE327678 SHZ327678:SIA327678 SRV327678:SRW327678 TBR327678:TBS327678 TLN327678:TLO327678 TVJ327678:TVK327678 UFF327678:UFG327678 UPB327678:UPC327678 UYX327678:UYY327678 VIT327678:VIU327678 VSP327678:VSQ327678 WCL327678:WCM327678 WMH327678:WMI327678 WWD327678:WWE327678 JR393214:JS393214 TN393214:TO393214 ADJ393214:ADK393214 ANF393214:ANG393214 AXB393214:AXC393214 BGX393214:BGY393214 BQT393214:BQU393214 CAP393214:CAQ393214 CKL393214:CKM393214 CUH393214:CUI393214 DED393214:DEE393214 DNZ393214:DOA393214 DXV393214:DXW393214 EHR393214:EHS393214 ERN393214:ERO393214 FBJ393214:FBK393214 FLF393214:FLG393214 FVB393214:FVC393214 GEX393214:GEY393214 GOT393214:GOU393214 GYP393214:GYQ393214 HIL393214:HIM393214 HSH393214:HSI393214 ICD393214:ICE393214 ILZ393214:IMA393214 IVV393214:IVW393214 JFR393214:JFS393214 JPN393214:JPO393214 JZJ393214:JZK393214 KJF393214:KJG393214 KTB393214:KTC393214 LCX393214:LCY393214 LMT393214:LMU393214 LWP393214:LWQ393214 MGL393214:MGM393214 MQH393214:MQI393214 NAD393214:NAE393214 NJZ393214:NKA393214 NTV393214:NTW393214 ODR393214:ODS393214 ONN393214:ONO393214 OXJ393214:OXK393214 PHF393214:PHG393214 PRB393214:PRC393214 QAX393214:QAY393214 QKT393214:QKU393214 QUP393214:QUQ393214 REL393214:REM393214 ROH393214:ROI393214 RYD393214:RYE393214 SHZ393214:SIA393214 SRV393214:SRW393214 TBR393214:TBS393214 TLN393214:TLO393214 TVJ393214:TVK393214 UFF393214:UFG393214 UPB393214:UPC393214 UYX393214:UYY393214 VIT393214:VIU393214 VSP393214:VSQ393214 WCL393214:WCM393214 WMH393214:WMI393214 WWD393214:WWE393214 JR458750:JS458750 TN458750:TO458750 ADJ458750:ADK458750 ANF458750:ANG458750 AXB458750:AXC458750 BGX458750:BGY458750 BQT458750:BQU458750 CAP458750:CAQ458750 CKL458750:CKM458750 CUH458750:CUI458750 DED458750:DEE458750 DNZ458750:DOA458750 DXV458750:DXW458750 EHR458750:EHS458750 ERN458750:ERO458750 FBJ458750:FBK458750 FLF458750:FLG458750 FVB458750:FVC458750 GEX458750:GEY458750 GOT458750:GOU458750 GYP458750:GYQ458750 HIL458750:HIM458750 HSH458750:HSI458750 ICD458750:ICE458750 ILZ458750:IMA458750 IVV458750:IVW458750 JFR458750:JFS458750 JPN458750:JPO458750 JZJ458750:JZK458750 KJF458750:KJG458750 KTB458750:KTC458750 LCX458750:LCY458750 LMT458750:LMU458750 LWP458750:LWQ458750 MGL458750:MGM458750 MQH458750:MQI458750 NAD458750:NAE458750 NJZ458750:NKA458750 NTV458750:NTW458750 ODR458750:ODS458750 ONN458750:ONO458750 OXJ458750:OXK458750 PHF458750:PHG458750 PRB458750:PRC458750 QAX458750:QAY458750 QKT458750:QKU458750 QUP458750:QUQ458750 REL458750:REM458750 ROH458750:ROI458750 RYD458750:RYE458750 SHZ458750:SIA458750 SRV458750:SRW458750 TBR458750:TBS458750 TLN458750:TLO458750 TVJ458750:TVK458750 UFF458750:UFG458750 UPB458750:UPC458750 UYX458750:UYY458750 VIT458750:VIU458750 VSP458750:VSQ458750 WCL458750:WCM458750 WMH458750:WMI458750 WWD458750:WWE458750 JR524286:JS524286 TN524286:TO524286 ADJ524286:ADK524286 ANF524286:ANG524286 AXB524286:AXC524286 BGX524286:BGY524286 BQT524286:BQU524286 CAP524286:CAQ524286 CKL524286:CKM524286 CUH524286:CUI524286 DED524286:DEE524286 DNZ524286:DOA524286 DXV524286:DXW524286 EHR524286:EHS524286 ERN524286:ERO524286 FBJ524286:FBK524286 FLF524286:FLG524286 FVB524286:FVC524286 GEX524286:GEY524286 GOT524286:GOU524286 GYP524286:GYQ524286 HIL524286:HIM524286 HSH524286:HSI524286 ICD524286:ICE524286 ILZ524286:IMA524286 IVV524286:IVW524286 JFR524286:JFS524286 JPN524286:JPO524286 JZJ524286:JZK524286 KJF524286:KJG524286 KTB524286:KTC524286 LCX524286:LCY524286 LMT524286:LMU524286 LWP524286:LWQ524286 MGL524286:MGM524286 MQH524286:MQI524286 NAD524286:NAE524286 NJZ524286:NKA524286 NTV524286:NTW524286 ODR524286:ODS524286 ONN524286:ONO524286 OXJ524286:OXK524286 PHF524286:PHG524286 PRB524286:PRC524286 QAX524286:QAY524286 QKT524286:QKU524286 QUP524286:QUQ524286 REL524286:REM524286 ROH524286:ROI524286 RYD524286:RYE524286 SHZ524286:SIA524286 SRV524286:SRW524286 TBR524286:TBS524286 TLN524286:TLO524286 TVJ524286:TVK524286 UFF524286:UFG524286 UPB524286:UPC524286 UYX524286:UYY524286 VIT524286:VIU524286 VSP524286:VSQ524286 WCL524286:WCM524286 WMH524286:WMI524286 WWD524286:WWE524286 JR589822:JS589822 TN589822:TO589822 ADJ589822:ADK589822 ANF589822:ANG589822 AXB589822:AXC589822 BGX589822:BGY589822 BQT589822:BQU589822 CAP589822:CAQ589822 CKL589822:CKM589822 CUH589822:CUI589822 DED589822:DEE589822 DNZ589822:DOA589822 DXV589822:DXW589822 EHR589822:EHS589822 ERN589822:ERO589822 FBJ589822:FBK589822 FLF589822:FLG589822 FVB589822:FVC589822 GEX589822:GEY589822 GOT589822:GOU589822 GYP589822:GYQ589822 HIL589822:HIM589822 HSH589822:HSI589822 ICD589822:ICE589822 ILZ589822:IMA589822 IVV589822:IVW589822 JFR589822:JFS589822 JPN589822:JPO589822 JZJ589822:JZK589822 KJF589822:KJG589822 KTB589822:KTC589822 LCX589822:LCY589822 LMT589822:LMU589822 LWP589822:LWQ589822 MGL589822:MGM589822 MQH589822:MQI589822 NAD589822:NAE589822 NJZ589822:NKA589822 NTV589822:NTW589822 ODR589822:ODS589822 ONN589822:ONO589822 OXJ589822:OXK589822 PHF589822:PHG589822 PRB589822:PRC589822 QAX589822:QAY589822 QKT589822:QKU589822 QUP589822:QUQ589822 REL589822:REM589822 ROH589822:ROI589822 RYD589822:RYE589822 SHZ589822:SIA589822 SRV589822:SRW589822 TBR589822:TBS589822 TLN589822:TLO589822 TVJ589822:TVK589822 UFF589822:UFG589822 UPB589822:UPC589822 UYX589822:UYY589822 VIT589822:VIU589822 VSP589822:VSQ589822 WCL589822:WCM589822 WMH589822:WMI589822 WWD589822:WWE589822 JR655358:JS655358 TN655358:TO655358 ADJ655358:ADK655358 ANF655358:ANG655358 AXB655358:AXC655358 BGX655358:BGY655358 BQT655358:BQU655358 CAP655358:CAQ655358 CKL655358:CKM655358 CUH655358:CUI655358 DED655358:DEE655358 DNZ655358:DOA655358 DXV655358:DXW655358 EHR655358:EHS655358 ERN655358:ERO655358 FBJ655358:FBK655358 FLF655358:FLG655358 FVB655358:FVC655358 GEX655358:GEY655358 GOT655358:GOU655358 GYP655358:GYQ655358 HIL655358:HIM655358 HSH655358:HSI655358 ICD655358:ICE655358 ILZ655358:IMA655358 IVV655358:IVW655358 JFR655358:JFS655358 JPN655358:JPO655358 JZJ655358:JZK655358 KJF655358:KJG655358 KTB655358:KTC655358 LCX655358:LCY655358 LMT655358:LMU655358 LWP655358:LWQ655358 MGL655358:MGM655358 MQH655358:MQI655358 NAD655358:NAE655358 NJZ655358:NKA655358 NTV655358:NTW655358 ODR655358:ODS655358 ONN655358:ONO655358 OXJ655358:OXK655358 PHF655358:PHG655358 PRB655358:PRC655358 QAX655358:QAY655358 QKT655358:QKU655358 QUP655358:QUQ655358 REL655358:REM655358 ROH655358:ROI655358 RYD655358:RYE655358 SHZ655358:SIA655358 SRV655358:SRW655358 TBR655358:TBS655358 TLN655358:TLO655358 TVJ655358:TVK655358 UFF655358:UFG655358 UPB655358:UPC655358 UYX655358:UYY655358 VIT655358:VIU655358 VSP655358:VSQ655358 WCL655358:WCM655358 WMH655358:WMI655358 WWD655358:WWE655358 JR720894:JS720894 TN720894:TO720894 ADJ720894:ADK720894 ANF720894:ANG720894 AXB720894:AXC720894 BGX720894:BGY720894 BQT720894:BQU720894 CAP720894:CAQ720894 CKL720894:CKM720894 CUH720894:CUI720894 DED720894:DEE720894 DNZ720894:DOA720894 DXV720894:DXW720894 EHR720894:EHS720894 ERN720894:ERO720894 FBJ720894:FBK720894 FLF720894:FLG720894 FVB720894:FVC720894 GEX720894:GEY720894 GOT720894:GOU720894 GYP720894:GYQ720894 HIL720894:HIM720894 HSH720894:HSI720894 ICD720894:ICE720894 ILZ720894:IMA720894 IVV720894:IVW720894 JFR720894:JFS720894 JPN720894:JPO720894 JZJ720894:JZK720894 KJF720894:KJG720894 KTB720894:KTC720894 LCX720894:LCY720894 LMT720894:LMU720894 LWP720894:LWQ720894 MGL720894:MGM720894 MQH720894:MQI720894 NAD720894:NAE720894 NJZ720894:NKA720894 NTV720894:NTW720894 ODR720894:ODS720894 ONN720894:ONO720894 OXJ720894:OXK720894 PHF720894:PHG720894 PRB720894:PRC720894 QAX720894:QAY720894 QKT720894:QKU720894 QUP720894:QUQ720894 REL720894:REM720894 ROH720894:ROI720894 RYD720894:RYE720894 SHZ720894:SIA720894 SRV720894:SRW720894 TBR720894:TBS720894 TLN720894:TLO720894 TVJ720894:TVK720894 UFF720894:UFG720894 UPB720894:UPC720894 UYX720894:UYY720894 VIT720894:VIU720894 VSP720894:VSQ720894 WCL720894:WCM720894 WMH720894:WMI720894 WWD720894:WWE720894 JR786430:JS786430 TN786430:TO786430 ADJ786430:ADK786430 ANF786430:ANG786430 AXB786430:AXC786430 BGX786430:BGY786430 BQT786430:BQU786430 CAP786430:CAQ786430 CKL786430:CKM786430 CUH786430:CUI786430 DED786430:DEE786430 DNZ786430:DOA786430 DXV786430:DXW786430 EHR786430:EHS786430 ERN786430:ERO786430 FBJ786430:FBK786430 FLF786430:FLG786430 FVB786430:FVC786430 GEX786430:GEY786430 GOT786430:GOU786430 GYP786430:GYQ786430 HIL786430:HIM786430 HSH786430:HSI786430 ICD786430:ICE786430 ILZ786430:IMA786430 IVV786430:IVW786430 JFR786430:JFS786430 JPN786430:JPO786430 JZJ786430:JZK786430 KJF786430:KJG786430 KTB786430:KTC786430 LCX786430:LCY786430 LMT786430:LMU786430 LWP786430:LWQ786430 MGL786430:MGM786430 MQH786430:MQI786430 NAD786430:NAE786430 NJZ786430:NKA786430 NTV786430:NTW786430 ODR786430:ODS786430 ONN786430:ONO786430 OXJ786430:OXK786430 PHF786430:PHG786430 PRB786430:PRC786430 QAX786430:QAY786430 QKT786430:QKU786430 QUP786430:QUQ786430 REL786430:REM786430 ROH786430:ROI786430 RYD786430:RYE786430 SHZ786430:SIA786430 SRV786430:SRW786430 TBR786430:TBS786430 TLN786430:TLO786430 TVJ786430:TVK786430 UFF786430:UFG786430 UPB786430:UPC786430 UYX786430:UYY786430 VIT786430:VIU786430 VSP786430:VSQ786430 WCL786430:WCM786430 WMH786430:WMI786430 WWD786430:WWE786430 JR851966:JS851966 TN851966:TO851966 ADJ851966:ADK851966 ANF851966:ANG851966 AXB851966:AXC851966 BGX851966:BGY851966 BQT851966:BQU851966 CAP851966:CAQ851966 CKL851966:CKM851966 CUH851966:CUI851966 DED851966:DEE851966 DNZ851966:DOA851966 DXV851966:DXW851966 EHR851966:EHS851966 ERN851966:ERO851966 FBJ851966:FBK851966 FLF851966:FLG851966 FVB851966:FVC851966 GEX851966:GEY851966 GOT851966:GOU851966 GYP851966:GYQ851966 HIL851966:HIM851966 HSH851966:HSI851966 ICD851966:ICE851966 ILZ851966:IMA851966 IVV851966:IVW851966 JFR851966:JFS851966 JPN851966:JPO851966 JZJ851966:JZK851966 KJF851966:KJG851966 KTB851966:KTC851966 LCX851966:LCY851966 LMT851966:LMU851966 LWP851966:LWQ851966 MGL851966:MGM851966 MQH851966:MQI851966 NAD851966:NAE851966 NJZ851966:NKA851966 NTV851966:NTW851966 ODR851966:ODS851966 ONN851966:ONO851966 OXJ851966:OXK851966 PHF851966:PHG851966 PRB851966:PRC851966 QAX851966:QAY851966 QKT851966:QKU851966 QUP851966:QUQ851966 REL851966:REM851966 ROH851966:ROI851966 RYD851966:RYE851966 SHZ851966:SIA851966 SRV851966:SRW851966 TBR851966:TBS851966 TLN851966:TLO851966 TVJ851966:TVK851966 UFF851966:UFG851966 UPB851966:UPC851966 UYX851966:UYY851966 VIT851966:VIU851966 VSP851966:VSQ851966 WCL851966:WCM851966 WMH851966:WMI851966 WWD851966:WWE851966 JR917502:JS917502 TN917502:TO917502 ADJ917502:ADK917502 ANF917502:ANG917502 AXB917502:AXC917502 BGX917502:BGY917502 BQT917502:BQU917502 CAP917502:CAQ917502 CKL917502:CKM917502 CUH917502:CUI917502 DED917502:DEE917502 DNZ917502:DOA917502 DXV917502:DXW917502 EHR917502:EHS917502 ERN917502:ERO917502 FBJ917502:FBK917502 FLF917502:FLG917502 FVB917502:FVC917502 GEX917502:GEY917502 GOT917502:GOU917502 GYP917502:GYQ917502 HIL917502:HIM917502 HSH917502:HSI917502 ICD917502:ICE917502 ILZ917502:IMA917502 IVV917502:IVW917502 JFR917502:JFS917502 JPN917502:JPO917502 JZJ917502:JZK917502 KJF917502:KJG917502 KTB917502:KTC917502 LCX917502:LCY917502 LMT917502:LMU917502 LWP917502:LWQ917502 MGL917502:MGM917502 MQH917502:MQI917502 NAD917502:NAE917502 NJZ917502:NKA917502 NTV917502:NTW917502 ODR917502:ODS917502 ONN917502:ONO917502 OXJ917502:OXK917502 PHF917502:PHG917502 PRB917502:PRC917502 QAX917502:QAY917502 QKT917502:QKU917502 QUP917502:QUQ917502 REL917502:REM917502 ROH917502:ROI917502 RYD917502:RYE917502 SHZ917502:SIA917502 SRV917502:SRW917502 TBR917502:TBS917502 TLN917502:TLO917502 TVJ917502:TVK917502 UFF917502:UFG917502 UPB917502:UPC917502 UYX917502:UYY917502 VIT917502:VIU917502 VSP917502:VSQ917502 WCL917502:WCM917502 WMH917502:WMI917502 WWD917502:WWE917502 JR983038:JS983038 TN983038:TO983038 ADJ983038:ADK983038 ANF983038:ANG983038 AXB983038:AXC983038 BGX983038:BGY983038 BQT983038:BQU983038 CAP983038:CAQ983038 CKL983038:CKM983038 CUH983038:CUI983038 DED983038:DEE983038 DNZ983038:DOA983038 DXV983038:DXW983038 EHR983038:EHS983038 ERN983038:ERO983038 FBJ983038:FBK983038 FLF983038:FLG983038 FVB983038:FVC983038 GEX983038:GEY983038 GOT983038:GOU983038 GYP983038:GYQ983038 HIL983038:HIM983038 HSH983038:HSI983038 ICD983038:ICE983038 ILZ983038:IMA983038 IVV983038:IVW983038 JFR983038:JFS983038 JPN983038:JPO983038 JZJ983038:JZK983038 KJF983038:KJG983038 KTB983038:KTC983038 LCX983038:LCY983038 LMT983038:LMU983038 LWP983038:LWQ983038 MGL983038:MGM983038 MQH983038:MQI983038 NAD983038:NAE983038 NJZ983038:NKA983038 NTV983038:NTW983038 ODR983038:ODS983038 ONN983038:ONO983038 OXJ983038:OXK983038 PHF983038:PHG983038 PRB983038:PRC983038 QAX983038:QAY983038 QKT983038:QKU983038 QUP983038:QUQ983038 REL983038:REM983038 ROH983038:ROI983038 RYD983038:RYE983038 SHZ983038:SIA983038 SRV983038:SRW983038 TBR983038:TBS983038 TLN983038:TLO983038 TVJ983038:TVK983038 UFF983038:UFG983038 UPB983038:UPC983038 UYX983038:UYY983038 VIT983038:VIU983038 VSP983038:VSQ983038 WCL983038:WCM983038 WMH983038:WMI983038 WWD983038:WWE983038 JX8:JY8 TT8:TU8 ADP8:ADQ8 ANL8:ANM8 AXH8:AXI8 BHD8:BHE8 BQZ8:BRA8 CAV8:CAW8 CKR8:CKS8 CUN8:CUO8 DEJ8:DEK8 DOF8:DOG8 DYB8:DYC8 EHX8:EHY8 ERT8:ERU8 FBP8:FBQ8 FLL8:FLM8 FVH8:FVI8 GFD8:GFE8 GOZ8:GPA8 GYV8:GYW8 HIR8:HIS8 HSN8:HSO8 ICJ8:ICK8 IMF8:IMG8 IWB8:IWC8 JFX8:JFY8 JPT8:JPU8 JZP8:JZQ8 KJL8:KJM8 KTH8:KTI8 LDD8:LDE8 LMZ8:LNA8 LWV8:LWW8 MGR8:MGS8 MQN8:MQO8 NAJ8:NAK8 NKF8:NKG8 NUB8:NUC8 ODX8:ODY8 ONT8:ONU8 OXP8:OXQ8 PHL8:PHM8 PRH8:PRI8 QBD8:QBE8 QKZ8:QLA8 QUV8:QUW8 RER8:RES8 RON8:ROO8 RYJ8:RYK8 SIF8:SIG8 SSB8:SSC8 TBX8:TBY8 TLT8:TLU8 TVP8:TVQ8 UFL8:UFM8 UPH8:UPI8 UZD8:UZE8 VIZ8:VJA8 VSV8:VSW8 WCR8:WCS8 WMN8:WMO8 WWJ8:WWK8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JE65535 TA65535 ACW65535 AMS65535 AWO65535 BGK65535 BQG65535 CAC65535 CJY65535 CTU65535 DDQ65535 DNM65535 DXI65535 EHE65535 ERA65535 FAW65535 FKS65535 FUO65535 GEK65535 GOG65535 GYC65535 HHY65535 HRU65535 IBQ65535 ILM65535 IVI65535 JFE65535 JPA65535 JYW65535 KIS65535 KSO65535 LCK65535 LMG65535 LWC65535 MFY65535 MPU65535 MZQ65535 NJM65535 NTI65535 ODE65535 ONA65535 OWW65535 PGS65535 PQO65535 QAK65535 QKG65535 QUC65535 RDY65535 RNU65535 RXQ65535 SHM65535 SRI65535 TBE65535 TLA65535 TUW65535 UES65535 UOO65535 UYK65535 VIG65535 VSC65535 WBY65535 WLU65535 WVQ65535 JE131071 TA131071 ACW131071 AMS131071 AWO131071 BGK131071 BQG131071 CAC131071 CJY131071 CTU131071 DDQ131071 DNM131071 DXI131071 EHE131071 ERA131071 FAW131071 FKS131071 FUO131071 GEK131071 GOG131071 GYC131071 HHY131071 HRU131071 IBQ131071 ILM131071 IVI131071 JFE131071 JPA131071 JYW131071 KIS131071 KSO131071 LCK131071 LMG131071 LWC131071 MFY131071 MPU131071 MZQ131071 NJM131071 NTI131071 ODE131071 ONA131071 OWW131071 PGS131071 PQO131071 QAK131071 QKG131071 QUC131071 RDY131071 RNU131071 RXQ131071 SHM131071 SRI131071 TBE131071 TLA131071 TUW131071 UES131071 UOO131071 UYK131071 VIG131071 VSC131071 WBY131071 WLU131071 WVQ131071 JE196607 TA196607 ACW196607 AMS196607 AWO196607 BGK196607 BQG196607 CAC196607 CJY196607 CTU196607 DDQ196607 DNM196607 DXI196607 EHE196607 ERA196607 FAW196607 FKS196607 FUO196607 GEK196607 GOG196607 GYC196607 HHY196607 HRU196607 IBQ196607 ILM196607 IVI196607 JFE196607 JPA196607 JYW196607 KIS196607 KSO196607 LCK196607 LMG196607 LWC196607 MFY196607 MPU196607 MZQ196607 NJM196607 NTI196607 ODE196607 ONA196607 OWW196607 PGS196607 PQO196607 QAK196607 QKG196607 QUC196607 RDY196607 RNU196607 RXQ196607 SHM196607 SRI196607 TBE196607 TLA196607 TUW196607 UES196607 UOO196607 UYK196607 VIG196607 VSC196607 WBY196607 WLU196607 WVQ196607 JE262143 TA262143 ACW262143 AMS262143 AWO262143 BGK262143 BQG262143 CAC262143 CJY262143 CTU262143 DDQ262143 DNM262143 DXI262143 EHE262143 ERA262143 FAW262143 FKS262143 FUO262143 GEK262143 GOG262143 GYC262143 HHY262143 HRU262143 IBQ262143 ILM262143 IVI262143 JFE262143 JPA262143 JYW262143 KIS262143 KSO262143 LCK262143 LMG262143 LWC262143 MFY262143 MPU262143 MZQ262143 NJM262143 NTI262143 ODE262143 ONA262143 OWW262143 PGS262143 PQO262143 QAK262143 QKG262143 QUC262143 RDY262143 RNU262143 RXQ262143 SHM262143 SRI262143 TBE262143 TLA262143 TUW262143 UES262143 UOO262143 UYK262143 VIG262143 VSC262143 WBY262143 WLU262143 WVQ262143 JE327679 TA327679 ACW327679 AMS327679 AWO327679 BGK327679 BQG327679 CAC327679 CJY327679 CTU327679 DDQ327679 DNM327679 DXI327679 EHE327679 ERA327679 FAW327679 FKS327679 FUO327679 GEK327679 GOG327679 GYC327679 HHY327679 HRU327679 IBQ327679 ILM327679 IVI327679 JFE327679 JPA327679 JYW327679 KIS327679 KSO327679 LCK327679 LMG327679 LWC327679 MFY327679 MPU327679 MZQ327679 NJM327679 NTI327679 ODE327679 ONA327679 OWW327679 PGS327679 PQO327679 QAK327679 QKG327679 QUC327679 RDY327679 RNU327679 RXQ327679 SHM327679 SRI327679 TBE327679 TLA327679 TUW327679 UES327679 UOO327679 UYK327679 VIG327679 VSC327679 WBY327679 WLU327679 WVQ327679 JE393215 TA393215 ACW393215 AMS393215 AWO393215 BGK393215 BQG393215 CAC393215 CJY393215 CTU393215 DDQ393215 DNM393215 DXI393215 EHE393215 ERA393215 FAW393215 FKS393215 FUO393215 GEK393215 GOG393215 GYC393215 HHY393215 HRU393215 IBQ393215 ILM393215 IVI393215 JFE393215 JPA393215 JYW393215 KIS393215 KSO393215 LCK393215 LMG393215 LWC393215 MFY393215 MPU393215 MZQ393215 NJM393215 NTI393215 ODE393215 ONA393215 OWW393215 PGS393215 PQO393215 QAK393215 QKG393215 QUC393215 RDY393215 RNU393215 RXQ393215 SHM393215 SRI393215 TBE393215 TLA393215 TUW393215 UES393215 UOO393215 UYK393215 VIG393215 VSC393215 WBY393215 WLU393215 WVQ393215 JE458751 TA458751 ACW458751 AMS458751 AWO458751 BGK458751 BQG458751 CAC458751 CJY458751 CTU458751 DDQ458751 DNM458751 DXI458751 EHE458751 ERA458751 FAW458751 FKS458751 FUO458751 GEK458751 GOG458751 GYC458751 HHY458751 HRU458751 IBQ458751 ILM458751 IVI458751 JFE458751 JPA458751 JYW458751 KIS458751 KSO458751 LCK458751 LMG458751 LWC458751 MFY458751 MPU458751 MZQ458751 NJM458751 NTI458751 ODE458751 ONA458751 OWW458751 PGS458751 PQO458751 QAK458751 QKG458751 QUC458751 RDY458751 RNU458751 RXQ458751 SHM458751 SRI458751 TBE458751 TLA458751 TUW458751 UES458751 UOO458751 UYK458751 VIG458751 VSC458751 WBY458751 WLU458751 WVQ458751 JE524287 TA524287 ACW524287 AMS524287 AWO524287 BGK524287 BQG524287 CAC524287 CJY524287 CTU524287 DDQ524287 DNM524287 DXI524287 EHE524287 ERA524287 FAW524287 FKS524287 FUO524287 GEK524287 GOG524287 GYC524287 HHY524287 HRU524287 IBQ524287 ILM524287 IVI524287 JFE524287 JPA524287 JYW524287 KIS524287 KSO524287 LCK524287 LMG524287 LWC524287 MFY524287 MPU524287 MZQ524287 NJM524287 NTI524287 ODE524287 ONA524287 OWW524287 PGS524287 PQO524287 QAK524287 QKG524287 QUC524287 RDY524287 RNU524287 RXQ524287 SHM524287 SRI524287 TBE524287 TLA524287 TUW524287 UES524287 UOO524287 UYK524287 VIG524287 VSC524287 WBY524287 WLU524287 WVQ524287 JE589823 TA589823 ACW589823 AMS589823 AWO589823 BGK589823 BQG589823 CAC589823 CJY589823 CTU589823 DDQ589823 DNM589823 DXI589823 EHE589823 ERA589823 FAW589823 FKS589823 FUO589823 GEK589823 GOG589823 GYC589823 HHY589823 HRU589823 IBQ589823 ILM589823 IVI589823 JFE589823 JPA589823 JYW589823 KIS589823 KSO589823 LCK589823 LMG589823 LWC589823 MFY589823 MPU589823 MZQ589823 NJM589823 NTI589823 ODE589823 ONA589823 OWW589823 PGS589823 PQO589823 QAK589823 QKG589823 QUC589823 RDY589823 RNU589823 RXQ589823 SHM589823 SRI589823 TBE589823 TLA589823 TUW589823 UES589823 UOO589823 UYK589823 VIG589823 VSC589823 WBY589823 WLU589823 WVQ589823 JE655359 TA655359 ACW655359 AMS655359 AWO655359 BGK655359 BQG655359 CAC655359 CJY655359 CTU655359 DDQ655359 DNM655359 DXI655359 EHE655359 ERA655359 FAW655359 FKS655359 FUO655359 GEK655359 GOG655359 GYC655359 HHY655359 HRU655359 IBQ655359 ILM655359 IVI655359 JFE655359 JPA655359 JYW655359 KIS655359 KSO655359 LCK655359 LMG655359 LWC655359 MFY655359 MPU655359 MZQ655359 NJM655359 NTI655359 ODE655359 ONA655359 OWW655359 PGS655359 PQO655359 QAK655359 QKG655359 QUC655359 RDY655359 RNU655359 RXQ655359 SHM655359 SRI655359 TBE655359 TLA655359 TUW655359 UES655359 UOO655359 UYK655359 VIG655359 VSC655359 WBY655359 WLU655359 WVQ655359 JE720895 TA720895 ACW720895 AMS720895 AWO720895 BGK720895 BQG720895 CAC720895 CJY720895 CTU720895 DDQ720895 DNM720895 DXI720895 EHE720895 ERA720895 FAW720895 FKS720895 FUO720895 GEK720895 GOG720895 GYC720895 HHY720895 HRU720895 IBQ720895 ILM720895 IVI720895 JFE720895 JPA720895 JYW720895 KIS720895 KSO720895 LCK720895 LMG720895 LWC720895 MFY720895 MPU720895 MZQ720895 NJM720895 NTI720895 ODE720895 ONA720895 OWW720895 PGS720895 PQO720895 QAK720895 QKG720895 QUC720895 RDY720895 RNU720895 RXQ720895 SHM720895 SRI720895 TBE720895 TLA720895 TUW720895 UES720895 UOO720895 UYK720895 VIG720895 VSC720895 WBY720895 WLU720895 WVQ720895 JE786431 TA786431 ACW786431 AMS786431 AWO786431 BGK786431 BQG786431 CAC786431 CJY786431 CTU786431 DDQ786431 DNM786431 DXI786431 EHE786431 ERA786431 FAW786431 FKS786431 FUO786431 GEK786431 GOG786431 GYC786431 HHY786431 HRU786431 IBQ786431 ILM786431 IVI786431 JFE786431 JPA786431 JYW786431 KIS786431 KSO786431 LCK786431 LMG786431 LWC786431 MFY786431 MPU786431 MZQ786431 NJM786431 NTI786431 ODE786431 ONA786431 OWW786431 PGS786431 PQO786431 QAK786431 QKG786431 QUC786431 RDY786431 RNU786431 RXQ786431 SHM786431 SRI786431 TBE786431 TLA786431 TUW786431 UES786431 UOO786431 UYK786431 VIG786431 VSC786431 WBY786431 WLU786431 WVQ786431 JE851967 TA851967 ACW851967 AMS851967 AWO851967 BGK851967 BQG851967 CAC851967 CJY851967 CTU851967 DDQ851967 DNM851967 DXI851967 EHE851967 ERA851967 FAW851967 FKS851967 FUO851967 GEK851967 GOG851967 GYC851967 HHY851967 HRU851967 IBQ851967 ILM851967 IVI851967 JFE851967 JPA851967 JYW851967 KIS851967 KSO851967 LCK851967 LMG851967 LWC851967 MFY851967 MPU851967 MZQ851967 NJM851967 NTI851967 ODE851967 ONA851967 OWW851967 PGS851967 PQO851967 QAK851967 QKG851967 QUC851967 RDY851967 RNU851967 RXQ851967 SHM851967 SRI851967 TBE851967 TLA851967 TUW851967 UES851967 UOO851967 UYK851967 VIG851967 VSC851967 WBY851967 WLU851967 WVQ851967 JE917503 TA917503 ACW917503 AMS917503 AWO917503 BGK917503 BQG917503 CAC917503 CJY917503 CTU917503 DDQ917503 DNM917503 DXI917503 EHE917503 ERA917503 FAW917503 FKS917503 FUO917503 GEK917503 GOG917503 GYC917503 HHY917503 HRU917503 IBQ917503 ILM917503 IVI917503 JFE917503 JPA917503 JYW917503 KIS917503 KSO917503 LCK917503 LMG917503 LWC917503 MFY917503 MPU917503 MZQ917503 NJM917503 NTI917503 ODE917503 ONA917503 OWW917503 PGS917503 PQO917503 QAK917503 QKG917503 QUC917503 RDY917503 RNU917503 RXQ917503 SHM917503 SRI917503 TBE917503 TLA917503 TUW917503 UES917503 UOO917503 UYK917503 VIG917503 VSC917503 WBY917503 WLU917503 WVQ917503 JE983039 TA983039 ACW983039 AMS983039 AWO983039 BGK983039 BQG983039 CAC983039 CJY983039 CTU983039 DDQ983039 DNM983039 DXI983039 EHE983039 ERA983039 FAW983039 FKS983039 FUO983039 GEK983039 GOG983039 GYC983039 HHY983039 HRU983039 IBQ983039 ILM983039 IVI983039 JFE983039 JPA983039 JYW983039 KIS983039 KSO983039 LCK983039 LMG983039 LWC983039 MFY983039 MPU983039 MZQ983039 NJM983039 NTI983039 ODE983039 ONA983039 OWW983039 PGS983039 PQO983039 QAK983039 QKG983039 QUC983039 RDY983039 RNU983039 RXQ983039 SHM983039 SRI983039 TBE983039 TLA983039 TUW983039 UES983039 UOO983039 UYK983039 VIG983039 VSC983039 WBY983039 WLU983039 WVQ983039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IK9 SG9 ACC9 ALY9 AVU9 BFQ9 BPM9 BZI9 CJE9 CTA9 DCW9 DMS9 DWO9 EGK9 EQG9 FAC9 FJY9 FTU9 GDQ9 GNM9 GXI9 HHE9 HRA9 IAW9 IKS9 IUO9 JEK9 JOG9 JYC9 KHY9 KRU9 LBQ9 LLM9 LVI9 MFE9 MPA9 MYW9 NIS9 NSO9 OCK9 OMG9 OWC9 PFY9 PPU9 PZQ9 QJM9 QTI9 RDE9 RNA9 RWW9 SGS9 SQO9 TAK9 TKG9 TUC9 UDY9 UNU9 UXQ9 VHM9 VRI9 WBE9 WLA9 WUW9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IA9 RW9 ABS9 ALO9 AVK9 BFG9 BPC9 BYY9 CIU9 CSQ9 DCM9 DMI9 DWE9 EGA9 EPW9 EZS9 FJO9 FTK9 GDG9 GNC9 GWY9 HGU9 HQQ9 IAM9 IKI9 IUE9 JEA9 JNW9 JXS9 KHO9 KRK9 LBG9 LLC9 LUY9 MEU9 MOQ9 MYM9 NII9 NSE9 OCA9 OLW9 OVS9 PFO9 PPK9 PZG9 QJC9 QSY9 RCU9 RMQ9 RWM9 SGI9 SQE9 TAA9 TJW9 TTS9 UDO9 UNK9 UXG9 VHC9 VQY9 WAU9 WKQ9 WUM9 IA65535 RW65535 ABS65535 ALO65535 AVK65535 BFG65535 BPC65535 BYY65535 CIU65535 CSQ65535 DCM65535 DMI65535 DWE65535 EGA65535 EPW65535 EZS65535 FJO65535 FTK65535 GDG65535 GNC65535 GWY65535 HGU65535 HQQ65535 IAM65535 IKI65535 IUE65535 JEA65535 JNW65535 JXS65535 KHO65535 KRK65535 LBG65535 LLC65535 LUY65535 MEU65535 MOQ65535 MYM65535 NII65535 NSE65535 OCA65535 OLW65535 OVS65535 PFO65535 PPK65535 PZG65535 QJC65535 QSY65535 RCU65535 RMQ65535 RWM65535 SGI65535 SQE65535 TAA65535 TJW65535 TTS65535 UDO65535 UNK65535 UXG65535 VHC65535 VQY65535 WAU65535 WKQ65535 WUM65535 IA131071 RW131071 ABS131071 ALO131071 AVK131071 BFG131071 BPC131071 BYY131071 CIU131071 CSQ131071 DCM131071 DMI131071 DWE131071 EGA131071 EPW131071 EZS131071 FJO131071 FTK131071 GDG131071 GNC131071 GWY131071 HGU131071 HQQ131071 IAM131071 IKI131071 IUE131071 JEA131071 JNW131071 JXS131071 KHO131071 KRK131071 LBG131071 LLC131071 LUY131071 MEU131071 MOQ131071 MYM131071 NII131071 NSE131071 OCA131071 OLW131071 OVS131071 PFO131071 PPK131071 PZG131071 QJC131071 QSY131071 RCU131071 RMQ131071 RWM131071 SGI131071 SQE131071 TAA131071 TJW131071 TTS131071 UDO131071 UNK131071 UXG131071 VHC131071 VQY131071 WAU131071 WKQ131071 WUM131071 IA196607 RW196607 ABS196607 ALO196607 AVK196607 BFG196607 BPC196607 BYY196607 CIU196607 CSQ196607 DCM196607 DMI196607 DWE196607 EGA196607 EPW196607 EZS196607 FJO196607 FTK196607 GDG196607 GNC196607 GWY196607 HGU196607 HQQ196607 IAM196607 IKI196607 IUE196607 JEA196607 JNW196607 JXS196607 KHO196607 KRK196607 LBG196607 LLC196607 LUY196607 MEU196607 MOQ196607 MYM196607 NII196607 NSE196607 OCA196607 OLW196607 OVS196607 PFO196607 PPK196607 PZG196607 QJC196607 QSY196607 RCU196607 RMQ196607 RWM196607 SGI196607 SQE196607 TAA196607 TJW196607 TTS196607 UDO196607 UNK196607 UXG196607 VHC196607 VQY196607 WAU196607 WKQ196607 WUM196607 IA262143 RW262143 ABS262143 ALO262143 AVK262143 BFG262143 BPC262143 BYY262143 CIU262143 CSQ262143 DCM262143 DMI262143 DWE262143 EGA262143 EPW262143 EZS262143 FJO262143 FTK262143 GDG262143 GNC262143 GWY262143 HGU262143 HQQ262143 IAM262143 IKI262143 IUE262143 JEA262143 JNW262143 JXS262143 KHO262143 KRK262143 LBG262143 LLC262143 LUY262143 MEU262143 MOQ262143 MYM262143 NII262143 NSE262143 OCA262143 OLW262143 OVS262143 PFO262143 PPK262143 PZG262143 QJC262143 QSY262143 RCU262143 RMQ262143 RWM262143 SGI262143 SQE262143 TAA262143 TJW262143 TTS262143 UDO262143 UNK262143 UXG262143 VHC262143 VQY262143 WAU262143 WKQ262143 WUM262143 IA327679 RW327679 ABS327679 ALO327679 AVK327679 BFG327679 BPC327679 BYY327679 CIU327679 CSQ327679 DCM327679 DMI327679 DWE327679 EGA327679 EPW327679 EZS327679 FJO327679 FTK327679 GDG327679 GNC327679 GWY327679 HGU327679 HQQ327679 IAM327679 IKI327679 IUE327679 JEA327679 JNW327679 JXS327679 KHO327679 KRK327679 LBG327679 LLC327679 LUY327679 MEU327679 MOQ327679 MYM327679 NII327679 NSE327679 OCA327679 OLW327679 OVS327679 PFO327679 PPK327679 PZG327679 QJC327679 QSY327679 RCU327679 RMQ327679 RWM327679 SGI327679 SQE327679 TAA327679 TJW327679 TTS327679 UDO327679 UNK327679 UXG327679 VHC327679 VQY327679 WAU327679 WKQ327679 WUM327679 IA393215 RW393215 ABS393215 ALO393215 AVK393215 BFG393215 BPC393215 BYY393215 CIU393215 CSQ393215 DCM393215 DMI393215 DWE393215 EGA393215 EPW393215 EZS393215 FJO393215 FTK393215 GDG393215 GNC393215 GWY393215 HGU393215 HQQ393215 IAM393215 IKI393215 IUE393215 JEA393215 JNW393215 JXS393215 KHO393215 KRK393215 LBG393215 LLC393215 LUY393215 MEU393215 MOQ393215 MYM393215 NII393215 NSE393215 OCA393215 OLW393215 OVS393215 PFO393215 PPK393215 PZG393215 QJC393215 QSY393215 RCU393215 RMQ393215 RWM393215 SGI393215 SQE393215 TAA393215 TJW393215 TTS393215 UDO393215 UNK393215 UXG393215 VHC393215 VQY393215 WAU393215 WKQ393215 WUM393215 IA458751 RW458751 ABS458751 ALO458751 AVK458751 BFG458751 BPC458751 BYY458751 CIU458751 CSQ458751 DCM458751 DMI458751 DWE458751 EGA458751 EPW458751 EZS458751 FJO458751 FTK458751 GDG458751 GNC458751 GWY458751 HGU458751 HQQ458751 IAM458751 IKI458751 IUE458751 JEA458751 JNW458751 JXS458751 KHO458751 KRK458751 LBG458751 LLC458751 LUY458751 MEU458751 MOQ458751 MYM458751 NII458751 NSE458751 OCA458751 OLW458751 OVS458751 PFO458751 PPK458751 PZG458751 QJC458751 QSY458751 RCU458751 RMQ458751 RWM458751 SGI458751 SQE458751 TAA458751 TJW458751 TTS458751 UDO458751 UNK458751 UXG458751 VHC458751 VQY458751 WAU458751 WKQ458751 WUM458751 IA524287 RW524287 ABS524287 ALO524287 AVK524287 BFG524287 BPC524287 BYY524287 CIU524287 CSQ524287 DCM524287 DMI524287 DWE524287 EGA524287 EPW524287 EZS524287 FJO524287 FTK524287 GDG524287 GNC524287 GWY524287 HGU524287 HQQ524287 IAM524287 IKI524287 IUE524287 JEA524287 JNW524287 JXS524287 KHO524287 KRK524287 LBG524287 LLC524287 LUY524287 MEU524287 MOQ524287 MYM524287 NII524287 NSE524287 OCA524287 OLW524287 OVS524287 PFO524287 PPK524287 PZG524287 QJC524287 QSY524287 RCU524287 RMQ524287 RWM524287 SGI524287 SQE524287 TAA524287 TJW524287 TTS524287 UDO524287 UNK524287 UXG524287 VHC524287 VQY524287 WAU524287 WKQ524287 WUM524287 IA589823 RW589823 ABS589823 ALO589823 AVK589823 BFG589823 BPC589823 BYY589823 CIU589823 CSQ589823 DCM589823 DMI589823 DWE589823 EGA589823 EPW589823 EZS589823 FJO589823 FTK589823 GDG589823 GNC589823 GWY589823 HGU589823 HQQ589823 IAM589823 IKI589823 IUE589823 JEA589823 JNW589823 JXS589823 KHO589823 KRK589823 LBG589823 LLC589823 LUY589823 MEU589823 MOQ589823 MYM589823 NII589823 NSE589823 OCA589823 OLW589823 OVS589823 PFO589823 PPK589823 PZG589823 QJC589823 QSY589823 RCU589823 RMQ589823 RWM589823 SGI589823 SQE589823 TAA589823 TJW589823 TTS589823 UDO589823 UNK589823 UXG589823 VHC589823 VQY589823 WAU589823 WKQ589823 WUM589823 IA655359 RW655359 ABS655359 ALO655359 AVK655359 BFG655359 BPC655359 BYY655359 CIU655359 CSQ655359 DCM655359 DMI655359 DWE655359 EGA655359 EPW655359 EZS655359 FJO655359 FTK655359 GDG655359 GNC655359 GWY655359 HGU655359 HQQ655359 IAM655359 IKI655359 IUE655359 JEA655359 JNW655359 JXS655359 KHO655359 KRK655359 LBG655359 LLC655359 LUY655359 MEU655359 MOQ655359 MYM655359 NII655359 NSE655359 OCA655359 OLW655359 OVS655359 PFO655359 PPK655359 PZG655359 QJC655359 QSY655359 RCU655359 RMQ655359 RWM655359 SGI655359 SQE655359 TAA655359 TJW655359 TTS655359 UDO655359 UNK655359 UXG655359 VHC655359 VQY655359 WAU655359 WKQ655359 WUM655359 IA720895 RW720895 ABS720895 ALO720895 AVK720895 BFG720895 BPC720895 BYY720895 CIU720895 CSQ720895 DCM720895 DMI720895 DWE720895 EGA720895 EPW720895 EZS720895 FJO720895 FTK720895 GDG720895 GNC720895 GWY720895 HGU720895 HQQ720895 IAM720895 IKI720895 IUE720895 JEA720895 JNW720895 JXS720895 KHO720895 KRK720895 LBG720895 LLC720895 LUY720895 MEU720895 MOQ720895 MYM720895 NII720895 NSE720895 OCA720895 OLW720895 OVS720895 PFO720895 PPK720895 PZG720895 QJC720895 QSY720895 RCU720895 RMQ720895 RWM720895 SGI720895 SQE720895 TAA720895 TJW720895 TTS720895 UDO720895 UNK720895 UXG720895 VHC720895 VQY720895 WAU720895 WKQ720895 WUM720895 IA786431 RW786431 ABS786431 ALO786431 AVK786431 BFG786431 BPC786431 BYY786431 CIU786431 CSQ786431 DCM786431 DMI786431 DWE786431 EGA786431 EPW786431 EZS786431 FJO786431 FTK786431 GDG786431 GNC786431 GWY786431 HGU786431 HQQ786431 IAM786431 IKI786431 IUE786431 JEA786431 JNW786431 JXS786431 KHO786431 KRK786431 LBG786431 LLC786431 LUY786431 MEU786431 MOQ786431 MYM786431 NII786431 NSE786431 OCA786431 OLW786431 OVS786431 PFO786431 PPK786431 PZG786431 QJC786431 QSY786431 RCU786431 RMQ786431 RWM786431 SGI786431 SQE786431 TAA786431 TJW786431 TTS786431 UDO786431 UNK786431 UXG786431 VHC786431 VQY786431 WAU786431 WKQ786431 WUM786431 IA851967 RW851967 ABS851967 ALO851967 AVK851967 BFG851967 BPC851967 BYY851967 CIU851967 CSQ851967 DCM851967 DMI851967 DWE851967 EGA851967 EPW851967 EZS851967 FJO851967 FTK851967 GDG851967 GNC851967 GWY851967 HGU851967 HQQ851967 IAM851967 IKI851967 IUE851967 JEA851967 JNW851967 JXS851967 KHO851967 KRK851967 LBG851967 LLC851967 LUY851967 MEU851967 MOQ851967 MYM851967 NII851967 NSE851967 OCA851967 OLW851967 OVS851967 PFO851967 PPK851967 PZG851967 QJC851967 QSY851967 RCU851967 RMQ851967 RWM851967 SGI851967 SQE851967 TAA851967 TJW851967 TTS851967 UDO851967 UNK851967 UXG851967 VHC851967 VQY851967 WAU851967 WKQ851967 WUM851967 IA917503 RW917503 ABS917503 ALO917503 AVK917503 BFG917503 BPC917503 BYY917503 CIU917503 CSQ917503 DCM917503 DMI917503 DWE917503 EGA917503 EPW917503 EZS917503 FJO917503 FTK917503 GDG917503 GNC917503 GWY917503 HGU917503 HQQ917503 IAM917503 IKI917503 IUE917503 JEA917503 JNW917503 JXS917503 KHO917503 KRK917503 LBG917503 LLC917503 LUY917503 MEU917503 MOQ917503 MYM917503 NII917503 NSE917503 OCA917503 OLW917503 OVS917503 PFO917503 PPK917503 PZG917503 QJC917503 QSY917503 RCU917503 RMQ917503 RWM917503 SGI917503 SQE917503 TAA917503 TJW917503 TTS917503 UDO917503 UNK917503 UXG917503 VHC917503 VQY917503 WAU917503 WKQ917503 WUM917503 IA983039 RW983039 ABS983039 ALO983039 AVK983039 BFG983039 BPC983039 BYY983039 CIU983039 CSQ983039 DCM983039 DMI983039 DWE983039 EGA983039 EPW983039 EZS983039 FJO983039 FTK983039 GDG983039 GNC983039 GWY983039 HGU983039 HQQ983039 IAM983039 IKI983039 IUE983039 JEA983039 JNW983039 JXS983039 KHO983039 KRK983039 LBG983039 LLC983039 LUY983039 MEU983039 MOQ983039 MYM983039 NII983039 NSE983039 OCA983039 OLW983039 OVS983039 PFO983039 PPK983039 PZG983039 QJC983039 QSY983039 RCU983039 RMQ983039 RWM983039 SGI983039 SQE983039 TAA983039 TJW983039 TTS983039 UDO983039 UNK983039 UXG983039 VHC983039 VQY983039 WAU983039 WKQ983039 WUM983039 HQ9 RM9 ABI9 ALE9 AVA9 BEW9 BOS9 BYO9 CIK9 CSG9 DCC9 DLY9 DVU9 EFQ9 EPM9 EZI9 FJE9 FTA9 GCW9 GMS9 GWO9 HGK9 HQG9 IAC9 IJY9 ITU9 JDQ9 JNM9 JXI9 KHE9 KRA9 LAW9 LKS9 LUO9 MEK9 MOG9 MYC9 NHY9 NRU9 OBQ9 OLM9 OVI9 PFE9 PPA9 PYW9 QIS9 QSO9 RCK9 RMG9 RWC9 SFY9 SPU9 SZQ9 TJM9 TTI9 UDE9 UNA9 UWW9 VGS9 VQO9 WAK9 WKG9 WUC9 HQ65535 RM65535 ABI65535 ALE65535 AVA65535 BEW65535 BOS65535 BYO65535 CIK65535 CSG65535 DCC65535 DLY65535 DVU65535 EFQ65535 EPM65535 EZI65535 FJE65535 FTA65535 GCW65535 GMS65535 GWO65535 HGK65535 HQG65535 IAC65535 IJY65535 ITU65535 JDQ65535 JNM65535 JXI65535 KHE65535 KRA65535 LAW65535 LKS65535 LUO65535 MEK65535 MOG65535 MYC65535 NHY65535 NRU65535 OBQ65535 OLM65535 OVI65535 PFE65535 PPA65535 PYW65535 QIS65535 QSO65535 RCK65535 RMG65535 RWC65535 SFY65535 SPU65535 SZQ65535 TJM65535 TTI65535 UDE65535 UNA65535 UWW65535 VGS65535 VQO65535 WAK65535 WKG65535 WUC65535 HQ131071 RM131071 ABI131071 ALE131071 AVA131071 BEW131071 BOS131071 BYO131071 CIK131071 CSG131071 DCC131071 DLY131071 DVU131071 EFQ131071 EPM131071 EZI131071 FJE131071 FTA131071 GCW131071 GMS131071 GWO131071 HGK131071 HQG131071 IAC131071 IJY131071 ITU131071 JDQ131071 JNM131071 JXI131071 KHE131071 KRA131071 LAW131071 LKS131071 LUO131071 MEK131071 MOG131071 MYC131071 NHY131071 NRU131071 OBQ131071 OLM131071 OVI131071 PFE131071 PPA131071 PYW131071 QIS131071 QSO131071 RCK131071 RMG131071 RWC131071 SFY131071 SPU131071 SZQ131071 TJM131071 TTI131071 UDE131071 UNA131071 UWW131071 VGS131071 VQO131071 WAK131071 WKG131071 WUC131071 HQ196607 RM196607 ABI196607 ALE196607 AVA196607 BEW196607 BOS196607 BYO196607 CIK196607 CSG196607 DCC196607 DLY196607 DVU196607 EFQ196607 EPM196607 EZI196607 FJE196607 FTA196607 GCW196607 GMS196607 GWO196607 HGK196607 HQG196607 IAC196607 IJY196607 ITU196607 JDQ196607 JNM196607 JXI196607 KHE196607 KRA196607 LAW196607 LKS196607 LUO196607 MEK196607 MOG196607 MYC196607 NHY196607 NRU196607 OBQ196607 OLM196607 OVI196607 PFE196607 PPA196607 PYW196607 QIS196607 QSO196607 RCK196607 RMG196607 RWC196607 SFY196607 SPU196607 SZQ196607 TJM196607 TTI196607 UDE196607 UNA196607 UWW196607 VGS196607 VQO196607 WAK196607 WKG196607 WUC196607 HQ262143 RM262143 ABI262143 ALE262143 AVA262143 BEW262143 BOS262143 BYO262143 CIK262143 CSG262143 DCC262143 DLY262143 DVU262143 EFQ262143 EPM262143 EZI262143 FJE262143 FTA262143 GCW262143 GMS262143 GWO262143 HGK262143 HQG262143 IAC262143 IJY262143 ITU262143 JDQ262143 JNM262143 JXI262143 KHE262143 KRA262143 LAW262143 LKS262143 LUO262143 MEK262143 MOG262143 MYC262143 NHY262143 NRU262143 OBQ262143 OLM262143 OVI262143 PFE262143 PPA262143 PYW262143 QIS262143 QSO262143 RCK262143 RMG262143 RWC262143 SFY262143 SPU262143 SZQ262143 TJM262143 TTI262143 UDE262143 UNA262143 UWW262143 VGS262143 VQO262143 WAK262143 WKG262143 WUC262143 HQ327679 RM327679 ABI327679 ALE327679 AVA327679 BEW327679 BOS327679 BYO327679 CIK327679 CSG327679 DCC327679 DLY327679 DVU327679 EFQ327679 EPM327679 EZI327679 FJE327679 FTA327679 GCW327679 GMS327679 GWO327679 HGK327679 HQG327679 IAC327679 IJY327679 ITU327679 JDQ327679 JNM327679 JXI327679 KHE327679 KRA327679 LAW327679 LKS327679 LUO327679 MEK327679 MOG327679 MYC327679 NHY327679 NRU327679 OBQ327679 OLM327679 OVI327679 PFE327679 PPA327679 PYW327679 QIS327679 QSO327679 RCK327679 RMG327679 RWC327679 SFY327679 SPU327679 SZQ327679 TJM327679 TTI327679 UDE327679 UNA327679 UWW327679 VGS327679 VQO327679 WAK327679 WKG327679 WUC327679 HQ393215 RM393215 ABI393215 ALE393215 AVA393215 BEW393215 BOS393215 BYO393215 CIK393215 CSG393215 DCC393215 DLY393215 DVU393215 EFQ393215 EPM393215 EZI393215 FJE393215 FTA393215 GCW393215 GMS393215 GWO393215 HGK393215 HQG393215 IAC393215 IJY393215 ITU393215 JDQ393215 JNM393215 JXI393215 KHE393215 KRA393215 LAW393215 LKS393215 LUO393215 MEK393215 MOG393215 MYC393215 NHY393215 NRU393215 OBQ393215 OLM393215 OVI393215 PFE393215 PPA393215 PYW393215 QIS393215 QSO393215 RCK393215 RMG393215 RWC393215 SFY393215 SPU393215 SZQ393215 TJM393215 TTI393215 UDE393215 UNA393215 UWW393215 VGS393215 VQO393215 WAK393215 WKG393215 WUC393215 HQ458751 RM458751 ABI458751 ALE458751 AVA458751 BEW458751 BOS458751 BYO458751 CIK458751 CSG458751 DCC458751 DLY458751 DVU458751 EFQ458751 EPM458751 EZI458751 FJE458751 FTA458751 GCW458751 GMS458751 GWO458751 HGK458751 HQG458751 IAC458751 IJY458751 ITU458751 JDQ458751 JNM458751 JXI458751 KHE458751 KRA458751 LAW458751 LKS458751 LUO458751 MEK458751 MOG458751 MYC458751 NHY458751 NRU458751 OBQ458751 OLM458751 OVI458751 PFE458751 PPA458751 PYW458751 QIS458751 QSO458751 RCK458751 RMG458751 RWC458751 SFY458751 SPU458751 SZQ458751 TJM458751 TTI458751 UDE458751 UNA458751 UWW458751 VGS458751 VQO458751 WAK458751 WKG458751 WUC458751 HQ524287 RM524287 ABI524287 ALE524287 AVA524287 BEW524287 BOS524287 BYO524287 CIK524287 CSG524287 DCC524287 DLY524287 DVU524287 EFQ524287 EPM524287 EZI524287 FJE524287 FTA524287 GCW524287 GMS524287 GWO524287 HGK524287 HQG524287 IAC524287 IJY524287 ITU524287 JDQ524287 JNM524287 JXI524287 KHE524287 KRA524287 LAW524287 LKS524287 LUO524287 MEK524287 MOG524287 MYC524287 NHY524287 NRU524287 OBQ524287 OLM524287 OVI524287 PFE524287 PPA524287 PYW524287 QIS524287 QSO524287 RCK524287 RMG524287 RWC524287 SFY524287 SPU524287 SZQ524287 TJM524287 TTI524287 UDE524287 UNA524287 UWW524287 VGS524287 VQO524287 WAK524287 WKG524287 WUC524287 HQ589823 RM589823 ABI589823 ALE589823 AVA589823 BEW589823 BOS589823 BYO589823 CIK589823 CSG589823 DCC589823 DLY589823 DVU589823 EFQ589823 EPM589823 EZI589823 FJE589823 FTA589823 GCW589823 GMS589823 GWO589823 HGK589823 HQG589823 IAC589823 IJY589823 ITU589823 JDQ589823 JNM589823 JXI589823 KHE589823 KRA589823 LAW589823 LKS589823 LUO589823 MEK589823 MOG589823 MYC589823 NHY589823 NRU589823 OBQ589823 OLM589823 OVI589823 PFE589823 PPA589823 PYW589823 QIS589823 QSO589823 RCK589823 RMG589823 RWC589823 SFY589823 SPU589823 SZQ589823 TJM589823 TTI589823 UDE589823 UNA589823 UWW589823 VGS589823 VQO589823 WAK589823 WKG589823 WUC589823 HQ655359 RM655359 ABI655359 ALE655359 AVA655359 BEW655359 BOS655359 BYO655359 CIK655359 CSG655359 DCC655359 DLY655359 DVU655359 EFQ655359 EPM655359 EZI655359 FJE655359 FTA655359 GCW655359 GMS655359 GWO655359 HGK655359 HQG655359 IAC655359 IJY655359 ITU655359 JDQ655359 JNM655359 JXI655359 KHE655359 KRA655359 LAW655359 LKS655359 LUO655359 MEK655359 MOG655359 MYC655359 NHY655359 NRU655359 OBQ655359 OLM655359 OVI655359 PFE655359 PPA655359 PYW655359 QIS655359 QSO655359 RCK655359 RMG655359 RWC655359 SFY655359 SPU655359 SZQ655359 TJM655359 TTI655359 UDE655359 UNA655359 UWW655359 VGS655359 VQO655359 WAK655359 WKG655359 WUC655359 HQ720895 RM720895 ABI720895 ALE720895 AVA720895 BEW720895 BOS720895 BYO720895 CIK720895 CSG720895 DCC720895 DLY720895 DVU720895 EFQ720895 EPM720895 EZI720895 FJE720895 FTA720895 GCW720895 GMS720895 GWO720895 HGK720895 HQG720895 IAC720895 IJY720895 ITU720895 JDQ720895 JNM720895 JXI720895 KHE720895 KRA720895 LAW720895 LKS720895 LUO720895 MEK720895 MOG720895 MYC720895 NHY720895 NRU720895 OBQ720895 OLM720895 OVI720895 PFE720895 PPA720895 PYW720895 QIS720895 QSO720895 RCK720895 RMG720895 RWC720895 SFY720895 SPU720895 SZQ720895 TJM720895 TTI720895 UDE720895 UNA720895 UWW720895 VGS720895 VQO720895 WAK720895 WKG720895 WUC720895 HQ786431 RM786431 ABI786431 ALE786431 AVA786431 BEW786431 BOS786431 BYO786431 CIK786431 CSG786431 DCC786431 DLY786431 DVU786431 EFQ786431 EPM786431 EZI786431 FJE786431 FTA786431 GCW786431 GMS786431 GWO786431 HGK786431 HQG786431 IAC786431 IJY786431 ITU786431 JDQ786431 JNM786431 JXI786431 KHE786431 KRA786431 LAW786431 LKS786431 LUO786431 MEK786431 MOG786431 MYC786431 NHY786431 NRU786431 OBQ786431 OLM786431 OVI786431 PFE786431 PPA786431 PYW786431 QIS786431 QSO786431 RCK786431 RMG786431 RWC786431 SFY786431 SPU786431 SZQ786431 TJM786431 TTI786431 UDE786431 UNA786431 UWW786431 VGS786431 VQO786431 WAK786431 WKG786431 WUC786431 HQ851967 RM851967 ABI851967 ALE851967 AVA851967 BEW851967 BOS851967 BYO851967 CIK851967 CSG851967 DCC851967 DLY851967 DVU851967 EFQ851967 EPM851967 EZI851967 FJE851967 FTA851967 GCW851967 GMS851967 GWO851967 HGK851967 HQG851967 IAC851967 IJY851967 ITU851967 JDQ851967 JNM851967 JXI851967 KHE851967 KRA851967 LAW851967 LKS851967 LUO851967 MEK851967 MOG851967 MYC851967 NHY851967 NRU851967 OBQ851967 OLM851967 OVI851967 PFE851967 PPA851967 PYW851967 QIS851967 QSO851967 RCK851967 RMG851967 RWC851967 SFY851967 SPU851967 SZQ851967 TJM851967 TTI851967 UDE851967 UNA851967 UWW851967 VGS851967 VQO851967 WAK851967 WKG851967 WUC851967 HQ917503 RM917503 ABI917503 ALE917503 AVA917503 BEW917503 BOS917503 BYO917503 CIK917503 CSG917503 DCC917503 DLY917503 DVU917503 EFQ917503 EPM917503 EZI917503 FJE917503 FTA917503 GCW917503 GMS917503 GWO917503 HGK917503 HQG917503 IAC917503 IJY917503 ITU917503 JDQ917503 JNM917503 JXI917503 KHE917503 KRA917503 LAW917503 LKS917503 LUO917503 MEK917503 MOG917503 MYC917503 NHY917503 NRU917503 OBQ917503 OLM917503 OVI917503 PFE917503 PPA917503 PYW917503 QIS917503 QSO917503 RCK917503 RMG917503 RWC917503 SFY917503 SPU917503 SZQ917503 TJM917503 TTI917503 UDE917503 UNA917503 UWW917503 VGS917503 VQO917503 WAK917503 WKG917503 WUC917503 HQ983039 RM983039 ABI983039 ALE983039 AVA983039 BEW983039 BOS983039 BYO983039 CIK983039 CSG983039 DCC983039 DLY983039 DVU983039 EFQ983039 EPM983039 EZI983039 FJE983039 FTA983039 GCW983039 GMS983039 GWO983039 HGK983039 HQG983039 IAC983039 IJY983039 ITU983039 JDQ983039 JNM983039 JXI983039 KHE983039 KRA983039 LAW983039 LKS983039 LUO983039 MEK983039 MOG983039 MYC983039 NHY983039 NRU983039 OBQ983039 OLM983039 OVI983039 PFE983039 PPA983039 PYW983039 QIS983039 QSO983039 RCK983039 RMG983039 RWC983039 SFY983039 SPU983039 SZQ983039 TJM983039 TTI983039 UDE983039 UNA983039 UWW983039 VGS983039 VQO983039 WAK983039 WKG983039 WUC983039 HG9 RC9 AAY9 AKU9 AUQ9 BEM9 BOI9 BYE9 CIA9 CRW9 DBS9 DLO9 DVK9 EFG9 EPC9 EYY9 FIU9 FSQ9 GCM9 GMI9 GWE9 HGA9 HPW9 HZS9 IJO9 ITK9 JDG9 JNC9 JWY9 KGU9 KQQ9 LAM9 LKI9 LUE9 MEA9 MNW9 MXS9 NHO9 NRK9 OBG9 OLC9 OUY9 PEU9 POQ9 PYM9 QII9 QSE9 RCA9 RLW9 RVS9 SFO9 SPK9 SZG9 TJC9 TSY9 UCU9 UMQ9 UWM9 VGI9 VQE9 WAA9 WJW9 WTS9 HG65535 RC65535 AAY65535 AKU65535 AUQ65535 BEM65535 BOI65535 BYE65535 CIA65535 CRW65535 DBS65535 DLO65535 DVK65535 EFG65535 EPC65535 EYY65535 FIU65535 FSQ65535 GCM65535 GMI65535 GWE65535 HGA65535 HPW65535 HZS65535 IJO65535 ITK65535 JDG65535 JNC65535 JWY65535 KGU65535 KQQ65535 LAM65535 LKI65535 LUE65535 MEA65535 MNW65535 MXS65535 NHO65535 NRK65535 OBG65535 OLC65535 OUY65535 PEU65535 POQ65535 PYM65535 QII65535 QSE65535 RCA65535 RLW65535 RVS65535 SFO65535 SPK65535 SZG65535 TJC65535 TSY65535 UCU65535 UMQ65535 UWM65535 VGI65535 VQE65535 WAA65535 WJW65535 WTS65535 HG131071 RC131071 AAY131071 AKU131071 AUQ131071 BEM131071 BOI131071 BYE131071 CIA131071 CRW131071 DBS131071 DLO131071 DVK131071 EFG131071 EPC131071 EYY131071 FIU131071 FSQ131071 GCM131071 GMI131071 GWE131071 HGA131071 HPW131071 HZS131071 IJO131071 ITK131071 JDG131071 JNC131071 JWY131071 KGU131071 KQQ131071 LAM131071 LKI131071 LUE131071 MEA131071 MNW131071 MXS131071 NHO131071 NRK131071 OBG131071 OLC131071 OUY131071 PEU131071 POQ131071 PYM131071 QII131071 QSE131071 RCA131071 RLW131071 RVS131071 SFO131071 SPK131071 SZG131071 TJC131071 TSY131071 UCU131071 UMQ131071 UWM131071 VGI131071 VQE131071 WAA131071 WJW131071 WTS131071 HG196607 RC196607 AAY196607 AKU196607 AUQ196607 BEM196607 BOI196607 BYE196607 CIA196607 CRW196607 DBS196607 DLO196607 DVK196607 EFG196607 EPC196607 EYY196607 FIU196607 FSQ196607 GCM196607 GMI196607 GWE196607 HGA196607 HPW196607 HZS196607 IJO196607 ITK196607 JDG196607 JNC196607 JWY196607 KGU196607 KQQ196607 LAM196607 LKI196607 LUE196607 MEA196607 MNW196607 MXS196607 NHO196607 NRK196607 OBG196607 OLC196607 OUY196607 PEU196607 POQ196607 PYM196607 QII196607 QSE196607 RCA196607 RLW196607 RVS196607 SFO196607 SPK196607 SZG196607 TJC196607 TSY196607 UCU196607 UMQ196607 UWM196607 VGI196607 VQE196607 WAA196607 WJW196607 WTS196607 HG262143 RC262143 AAY262143 AKU262143 AUQ262143 BEM262143 BOI262143 BYE262143 CIA262143 CRW262143 DBS262143 DLO262143 DVK262143 EFG262143 EPC262143 EYY262143 FIU262143 FSQ262143 GCM262143 GMI262143 GWE262143 HGA262143 HPW262143 HZS262143 IJO262143 ITK262143 JDG262143 JNC262143 JWY262143 KGU262143 KQQ262143 LAM262143 LKI262143 LUE262143 MEA262143 MNW262143 MXS262143 NHO262143 NRK262143 OBG262143 OLC262143 OUY262143 PEU262143 POQ262143 PYM262143 QII262143 QSE262143 RCA262143 RLW262143 RVS262143 SFO262143 SPK262143 SZG262143 TJC262143 TSY262143 UCU262143 UMQ262143 UWM262143 VGI262143 VQE262143 WAA262143 WJW262143 WTS262143 HG327679 RC327679 AAY327679 AKU327679 AUQ327679 BEM327679 BOI327679 BYE327679 CIA327679 CRW327679 DBS327679 DLO327679 DVK327679 EFG327679 EPC327679 EYY327679 FIU327679 FSQ327679 GCM327679 GMI327679 GWE327679 HGA327679 HPW327679 HZS327679 IJO327679 ITK327679 JDG327679 JNC327679 JWY327679 KGU327679 KQQ327679 LAM327679 LKI327679 LUE327679 MEA327679 MNW327679 MXS327679 NHO327679 NRK327679 OBG327679 OLC327679 OUY327679 PEU327679 POQ327679 PYM327679 QII327679 QSE327679 RCA327679 RLW327679 RVS327679 SFO327679 SPK327679 SZG327679 TJC327679 TSY327679 UCU327679 UMQ327679 UWM327679 VGI327679 VQE327679 WAA327679 WJW327679 WTS327679 HG393215 RC393215 AAY393215 AKU393215 AUQ393215 BEM393215 BOI393215 BYE393215 CIA393215 CRW393215 DBS393215 DLO393215 DVK393215 EFG393215 EPC393215 EYY393215 FIU393215 FSQ393215 GCM393215 GMI393215 GWE393215 HGA393215 HPW393215 HZS393215 IJO393215 ITK393215 JDG393215 JNC393215 JWY393215 KGU393215 KQQ393215 LAM393215 LKI393215 LUE393215 MEA393215 MNW393215 MXS393215 NHO393215 NRK393215 OBG393215 OLC393215 OUY393215 PEU393215 POQ393215 PYM393215 QII393215 QSE393215 RCA393215 RLW393215 RVS393215 SFO393215 SPK393215 SZG393215 TJC393215 TSY393215 UCU393215 UMQ393215 UWM393215 VGI393215 VQE393215 WAA393215 WJW393215 WTS393215 HG458751 RC458751 AAY458751 AKU458751 AUQ458751 BEM458751 BOI458751 BYE458751 CIA458751 CRW458751 DBS458751 DLO458751 DVK458751 EFG458751 EPC458751 EYY458751 FIU458751 FSQ458751 GCM458751 GMI458751 GWE458751 HGA458751 HPW458751 HZS458751 IJO458751 ITK458751 JDG458751 JNC458751 JWY458751 KGU458751 KQQ458751 LAM458751 LKI458751 LUE458751 MEA458751 MNW458751 MXS458751 NHO458751 NRK458751 OBG458751 OLC458751 OUY458751 PEU458751 POQ458751 PYM458751 QII458751 QSE458751 RCA458751 RLW458751 RVS458751 SFO458751 SPK458751 SZG458751 TJC458751 TSY458751 UCU458751 UMQ458751 UWM458751 VGI458751 VQE458751 WAA458751 WJW458751 WTS458751 HG524287 RC524287 AAY524287 AKU524287 AUQ524287 BEM524287 BOI524287 BYE524287 CIA524287 CRW524287 DBS524287 DLO524287 DVK524287 EFG524287 EPC524287 EYY524287 FIU524287 FSQ524287 GCM524287 GMI524287 GWE524287 HGA524287 HPW524287 HZS524287 IJO524287 ITK524287 JDG524287 JNC524287 JWY524287 KGU524287 KQQ524287 LAM524287 LKI524287 LUE524287 MEA524287 MNW524287 MXS524287 NHO524287 NRK524287 OBG524287 OLC524287 OUY524287 PEU524287 POQ524287 PYM524287 QII524287 QSE524287 RCA524287 RLW524287 RVS524287 SFO524287 SPK524287 SZG524287 TJC524287 TSY524287 UCU524287 UMQ524287 UWM524287 VGI524287 VQE524287 WAA524287 WJW524287 WTS524287 HG589823 RC589823 AAY589823 AKU589823 AUQ589823 BEM589823 BOI589823 BYE589823 CIA589823 CRW589823 DBS589823 DLO589823 DVK589823 EFG589823 EPC589823 EYY589823 FIU589823 FSQ589823 GCM589823 GMI589823 GWE589823 HGA589823 HPW589823 HZS589823 IJO589823 ITK589823 JDG589823 JNC589823 JWY589823 KGU589823 KQQ589823 LAM589823 LKI589823 LUE589823 MEA589823 MNW589823 MXS589823 NHO589823 NRK589823 OBG589823 OLC589823 OUY589823 PEU589823 POQ589823 PYM589823 QII589823 QSE589823 RCA589823 RLW589823 RVS589823 SFO589823 SPK589823 SZG589823 TJC589823 TSY589823 UCU589823 UMQ589823 UWM589823 VGI589823 VQE589823 WAA589823 WJW589823 WTS589823 HG655359 RC655359 AAY655359 AKU655359 AUQ655359 BEM655359 BOI655359 BYE655359 CIA655359 CRW655359 DBS655359 DLO655359 DVK655359 EFG655359 EPC655359 EYY655359 FIU655359 FSQ655359 GCM655359 GMI655359 GWE655359 HGA655359 HPW655359 HZS655359 IJO655359 ITK655359 JDG655359 JNC655359 JWY655359 KGU655359 KQQ655359 LAM655359 LKI655359 LUE655359 MEA655359 MNW655359 MXS655359 NHO655359 NRK655359 OBG655359 OLC655359 OUY655359 PEU655359 POQ655359 PYM655359 QII655359 QSE655359 RCA655359 RLW655359 RVS655359 SFO655359 SPK655359 SZG655359 TJC655359 TSY655359 UCU655359 UMQ655359 UWM655359 VGI655359 VQE655359 WAA655359 WJW655359 WTS655359 HG720895 RC720895 AAY720895 AKU720895 AUQ720895 BEM720895 BOI720895 BYE720895 CIA720895 CRW720895 DBS720895 DLO720895 DVK720895 EFG720895 EPC720895 EYY720895 FIU720895 FSQ720895 GCM720895 GMI720895 GWE720895 HGA720895 HPW720895 HZS720895 IJO720895 ITK720895 JDG720895 JNC720895 JWY720895 KGU720895 KQQ720895 LAM720895 LKI720895 LUE720895 MEA720895 MNW720895 MXS720895 NHO720895 NRK720895 OBG720895 OLC720895 OUY720895 PEU720895 POQ720895 PYM720895 QII720895 QSE720895 RCA720895 RLW720895 RVS720895 SFO720895 SPK720895 SZG720895 TJC720895 TSY720895 UCU720895 UMQ720895 UWM720895 VGI720895 VQE720895 WAA720895 WJW720895 WTS720895 HG786431 RC786431 AAY786431 AKU786431 AUQ786431 BEM786431 BOI786431 BYE786431 CIA786431 CRW786431 DBS786431 DLO786431 DVK786431 EFG786431 EPC786431 EYY786431 FIU786431 FSQ786431 GCM786431 GMI786431 GWE786431 HGA786431 HPW786431 HZS786431 IJO786431 ITK786431 JDG786431 JNC786431 JWY786431 KGU786431 KQQ786431 LAM786431 LKI786431 LUE786431 MEA786431 MNW786431 MXS786431 NHO786431 NRK786431 OBG786431 OLC786431 OUY786431 PEU786431 POQ786431 PYM786431 QII786431 QSE786431 RCA786431 RLW786431 RVS786431 SFO786431 SPK786431 SZG786431 TJC786431 TSY786431 UCU786431 UMQ786431 UWM786431 VGI786431 VQE786431 WAA786431 WJW786431 WTS786431 HG851967 RC851967 AAY851967 AKU851967 AUQ851967 BEM851967 BOI851967 BYE851967 CIA851967 CRW851967 DBS851967 DLO851967 DVK851967 EFG851967 EPC851967 EYY851967 FIU851967 FSQ851967 GCM851967 GMI851967 GWE851967 HGA851967 HPW851967 HZS851967 IJO851967 ITK851967 JDG851967 JNC851967 JWY851967 KGU851967 KQQ851967 LAM851967 LKI851967 LUE851967 MEA851967 MNW851967 MXS851967 NHO851967 NRK851967 OBG851967 OLC851967 OUY851967 PEU851967 POQ851967 PYM851967 QII851967 QSE851967 RCA851967 RLW851967 RVS851967 SFO851967 SPK851967 SZG851967 TJC851967 TSY851967 UCU851967 UMQ851967 UWM851967 VGI851967 VQE851967 WAA851967 WJW851967 WTS851967 HG917503 RC917503 AAY917503 AKU917503 AUQ917503 BEM917503 BOI917503 BYE917503 CIA917503 CRW917503 DBS917503 DLO917503 DVK917503 EFG917503 EPC917503 EYY917503 FIU917503 FSQ917503 GCM917503 GMI917503 GWE917503 HGA917503 HPW917503 HZS917503 IJO917503 ITK917503 JDG917503 JNC917503 JWY917503 KGU917503 KQQ917503 LAM917503 LKI917503 LUE917503 MEA917503 MNW917503 MXS917503 NHO917503 NRK917503 OBG917503 OLC917503 OUY917503 PEU917503 POQ917503 PYM917503 QII917503 QSE917503 RCA917503 RLW917503 RVS917503 SFO917503 SPK917503 SZG917503 TJC917503 TSY917503 UCU917503 UMQ917503 UWM917503 VGI917503 VQE917503 WAA917503 WJW917503 WTS917503 HG983039 RC983039 AAY983039 AKU983039 AUQ983039 BEM983039 BOI983039 BYE983039 CIA983039 CRW983039 DBS983039 DLO983039 DVK983039 EFG983039 EPC983039 EYY983039 FIU983039 FSQ983039 GCM983039 GMI983039 GWE983039 HGA983039 HPW983039 HZS983039 IJO983039 ITK983039 JDG983039 JNC983039 JWY983039 KGU983039 KQQ983039 LAM983039 LKI983039 LUE983039 MEA983039 MNW983039 MXS983039 NHO983039 NRK983039 OBG983039 OLC983039 OUY983039 PEU983039 POQ983039 PYM983039 QII983039 QSE983039 RCA983039 RLW983039 RVS983039 SFO983039 SPK983039 SZG983039 TJC983039 TSY983039 UCU983039 UMQ983039 UWM983039 VGI983039 VQE983039 WAA983039 WJW983039 WTS983039 GW9 QS9 AAO9 AKK9 AUG9 BEC9 BNY9 BXU9 CHQ9 CRM9 DBI9 DLE9 DVA9 EEW9 EOS9 EYO9 FIK9 FSG9 GCC9 GLY9 GVU9 HFQ9 HPM9 HZI9 IJE9 ITA9 JCW9 JMS9 JWO9 KGK9 KQG9 LAC9 LJY9 LTU9 MDQ9 MNM9 MXI9 NHE9 NRA9 OAW9 OKS9 OUO9 PEK9 POG9 PYC9 QHY9 QRU9 RBQ9 RLM9 RVI9 SFE9 SPA9 SYW9 TIS9 TSO9 UCK9 UMG9 UWC9 VFY9 VPU9 VZQ9 WJM9 WTI9 GW65535 QS65535 AAO65535 AKK65535 AUG65535 BEC65535 BNY65535 BXU65535 CHQ65535 CRM65535 DBI65535 DLE65535 DVA65535 EEW65535 EOS65535 EYO65535 FIK65535 FSG65535 GCC65535 GLY65535 GVU65535 HFQ65535 HPM65535 HZI65535 IJE65535 ITA65535 JCW65535 JMS65535 JWO65535 KGK65535 KQG65535 LAC65535 LJY65535 LTU65535 MDQ65535 MNM65535 MXI65535 NHE65535 NRA65535 OAW65535 OKS65535 OUO65535 PEK65535 POG65535 PYC65535 QHY65535 QRU65535 RBQ65535 RLM65535 RVI65535 SFE65535 SPA65535 SYW65535 TIS65535 TSO65535 UCK65535 UMG65535 UWC65535 VFY65535 VPU65535 VZQ65535 WJM65535 WTI65535 GW131071 QS131071 AAO131071 AKK131071 AUG131071 BEC131071 BNY131071 BXU131071 CHQ131071 CRM131071 DBI131071 DLE131071 DVA131071 EEW131071 EOS131071 EYO131071 FIK131071 FSG131071 GCC131071 GLY131071 GVU131071 HFQ131071 HPM131071 HZI131071 IJE131071 ITA131071 JCW131071 JMS131071 JWO131071 KGK131071 KQG131071 LAC131071 LJY131071 LTU131071 MDQ131071 MNM131071 MXI131071 NHE131071 NRA131071 OAW131071 OKS131071 OUO131071 PEK131071 POG131071 PYC131071 QHY131071 QRU131071 RBQ131071 RLM131071 RVI131071 SFE131071 SPA131071 SYW131071 TIS131071 TSO131071 UCK131071 UMG131071 UWC131071 VFY131071 VPU131071 VZQ131071 WJM131071 WTI131071 GW196607 QS196607 AAO196607 AKK196607 AUG196607 BEC196607 BNY196607 BXU196607 CHQ196607 CRM196607 DBI196607 DLE196607 DVA196607 EEW196607 EOS196607 EYO196607 FIK196607 FSG196607 GCC196607 GLY196607 GVU196607 HFQ196607 HPM196607 HZI196607 IJE196607 ITA196607 JCW196607 JMS196607 JWO196607 KGK196607 KQG196607 LAC196607 LJY196607 LTU196607 MDQ196607 MNM196607 MXI196607 NHE196607 NRA196607 OAW196607 OKS196607 OUO196607 PEK196607 POG196607 PYC196607 QHY196607 QRU196607 RBQ196607 RLM196607 RVI196607 SFE196607 SPA196607 SYW196607 TIS196607 TSO196607 UCK196607 UMG196607 UWC196607 VFY196607 VPU196607 VZQ196607 WJM196607 WTI196607 GW262143 QS262143 AAO262143 AKK262143 AUG262143 BEC262143 BNY262143 BXU262143 CHQ262143 CRM262143 DBI262143 DLE262143 DVA262143 EEW262143 EOS262143 EYO262143 FIK262143 FSG262143 GCC262143 GLY262143 GVU262143 HFQ262143 HPM262143 HZI262143 IJE262143 ITA262143 JCW262143 JMS262143 JWO262143 KGK262143 KQG262143 LAC262143 LJY262143 LTU262143 MDQ262143 MNM262143 MXI262143 NHE262143 NRA262143 OAW262143 OKS262143 OUO262143 PEK262143 POG262143 PYC262143 QHY262143 QRU262143 RBQ262143 RLM262143 RVI262143 SFE262143 SPA262143 SYW262143 TIS262143 TSO262143 UCK262143 UMG262143 UWC262143 VFY262143 VPU262143 VZQ262143 WJM262143 WTI262143 GW327679 QS327679 AAO327679 AKK327679 AUG327679 BEC327679 BNY327679 BXU327679 CHQ327679 CRM327679 DBI327679 DLE327679 DVA327679 EEW327679 EOS327679 EYO327679 FIK327679 FSG327679 GCC327679 GLY327679 GVU327679 HFQ327679 HPM327679 HZI327679 IJE327679 ITA327679 JCW327679 JMS327679 JWO327679 KGK327679 KQG327679 LAC327679 LJY327679 LTU327679 MDQ327679 MNM327679 MXI327679 NHE327679 NRA327679 OAW327679 OKS327679 OUO327679 PEK327679 POG327679 PYC327679 QHY327679 QRU327679 RBQ327679 RLM327679 RVI327679 SFE327679 SPA327679 SYW327679 TIS327679 TSO327679 UCK327679 UMG327679 UWC327679 VFY327679 VPU327679 VZQ327679 WJM327679 WTI327679 GW393215 QS393215 AAO393215 AKK393215 AUG393215 BEC393215 BNY393215 BXU393215 CHQ393215 CRM393215 DBI393215 DLE393215 DVA393215 EEW393215 EOS393215 EYO393215 FIK393215 FSG393215 GCC393215 GLY393215 GVU393215 HFQ393215 HPM393215 HZI393215 IJE393215 ITA393215 JCW393215 JMS393215 JWO393215 KGK393215 KQG393215 LAC393215 LJY393215 LTU393215 MDQ393215 MNM393215 MXI393215 NHE393215 NRA393215 OAW393215 OKS393215 OUO393215 PEK393215 POG393215 PYC393215 QHY393215 QRU393215 RBQ393215 RLM393215 RVI393215 SFE393215 SPA393215 SYW393215 TIS393215 TSO393215 UCK393215 UMG393215 UWC393215 VFY393215 VPU393215 VZQ393215 WJM393215 WTI393215 GW458751 QS458751 AAO458751 AKK458751 AUG458751 BEC458751 BNY458751 BXU458751 CHQ458751 CRM458751 DBI458751 DLE458751 DVA458751 EEW458751 EOS458751 EYO458751 FIK458751 FSG458751 GCC458751 GLY458751 GVU458751 HFQ458751 HPM458751 HZI458751 IJE458751 ITA458751 JCW458751 JMS458751 JWO458751 KGK458751 KQG458751 LAC458751 LJY458751 LTU458751 MDQ458751 MNM458751 MXI458751 NHE458751 NRA458751 OAW458751 OKS458751 OUO458751 PEK458751 POG458751 PYC458751 QHY458751 QRU458751 RBQ458751 RLM458751 RVI458751 SFE458751 SPA458751 SYW458751 TIS458751 TSO458751 UCK458751 UMG458751 UWC458751 VFY458751 VPU458751 VZQ458751 WJM458751 WTI458751 GW524287 QS524287 AAO524287 AKK524287 AUG524287 BEC524287 BNY524287 BXU524287 CHQ524287 CRM524287 DBI524287 DLE524287 DVA524287 EEW524287 EOS524287 EYO524287 FIK524287 FSG524287 GCC524287 GLY524287 GVU524287 HFQ524287 HPM524287 HZI524287 IJE524287 ITA524287 JCW524287 JMS524287 JWO524287 KGK524287 KQG524287 LAC524287 LJY524287 LTU524287 MDQ524287 MNM524287 MXI524287 NHE524287 NRA524287 OAW524287 OKS524287 OUO524287 PEK524287 POG524287 PYC524287 QHY524287 QRU524287 RBQ524287 RLM524287 RVI524287 SFE524287 SPA524287 SYW524287 TIS524287 TSO524287 UCK524287 UMG524287 UWC524287 VFY524287 VPU524287 VZQ524287 WJM524287 WTI524287 GW589823 QS589823 AAO589823 AKK589823 AUG589823 BEC589823 BNY589823 BXU589823 CHQ589823 CRM589823 DBI589823 DLE589823 DVA589823 EEW589823 EOS589823 EYO589823 FIK589823 FSG589823 GCC589823 GLY589823 GVU589823 HFQ589823 HPM589823 HZI589823 IJE589823 ITA589823 JCW589823 JMS589823 JWO589823 KGK589823 KQG589823 LAC589823 LJY589823 LTU589823 MDQ589823 MNM589823 MXI589823 NHE589823 NRA589823 OAW589823 OKS589823 OUO589823 PEK589823 POG589823 PYC589823 QHY589823 QRU589823 RBQ589823 RLM589823 RVI589823 SFE589823 SPA589823 SYW589823 TIS589823 TSO589823 UCK589823 UMG589823 UWC589823 VFY589823 VPU589823 VZQ589823 WJM589823 WTI589823 GW655359 QS655359 AAO655359 AKK655359 AUG655359 BEC655359 BNY655359 BXU655359 CHQ655359 CRM655359 DBI655359 DLE655359 DVA655359 EEW655359 EOS655359 EYO655359 FIK655359 FSG655359 GCC655359 GLY655359 GVU655359 HFQ655359 HPM655359 HZI655359 IJE655359 ITA655359 JCW655359 JMS655359 JWO655359 KGK655359 KQG655359 LAC655359 LJY655359 LTU655359 MDQ655359 MNM655359 MXI655359 NHE655359 NRA655359 OAW655359 OKS655359 OUO655359 PEK655359 POG655359 PYC655359 QHY655359 QRU655359 RBQ655359 RLM655359 RVI655359 SFE655359 SPA655359 SYW655359 TIS655359 TSO655359 UCK655359 UMG655359 UWC655359 VFY655359 VPU655359 VZQ655359 WJM655359 WTI655359 GW720895 QS720895 AAO720895 AKK720895 AUG720895 BEC720895 BNY720895 BXU720895 CHQ720895 CRM720895 DBI720895 DLE720895 DVA720895 EEW720895 EOS720895 EYO720895 FIK720895 FSG720895 GCC720895 GLY720895 GVU720895 HFQ720895 HPM720895 HZI720895 IJE720895 ITA720895 JCW720895 JMS720895 JWO720895 KGK720895 KQG720895 LAC720895 LJY720895 LTU720895 MDQ720895 MNM720895 MXI720895 NHE720895 NRA720895 OAW720895 OKS720895 OUO720895 PEK720895 POG720895 PYC720895 QHY720895 QRU720895 RBQ720895 RLM720895 RVI720895 SFE720895 SPA720895 SYW720895 TIS720895 TSO720895 UCK720895 UMG720895 UWC720895 VFY720895 VPU720895 VZQ720895 WJM720895 WTI720895 GW786431 QS786431 AAO786431 AKK786431 AUG786431 BEC786431 BNY786431 BXU786431 CHQ786431 CRM786431 DBI786431 DLE786431 DVA786431 EEW786431 EOS786431 EYO786431 FIK786431 FSG786431 GCC786431 GLY786431 GVU786431 HFQ786431 HPM786431 HZI786431 IJE786431 ITA786431 JCW786431 JMS786431 JWO786431 KGK786431 KQG786431 LAC786431 LJY786431 LTU786431 MDQ786431 MNM786431 MXI786431 NHE786431 NRA786431 OAW786431 OKS786431 OUO786431 PEK786431 POG786431 PYC786431 QHY786431 QRU786431 RBQ786431 RLM786431 RVI786431 SFE786431 SPA786431 SYW786431 TIS786431 TSO786431 UCK786431 UMG786431 UWC786431 VFY786431 VPU786431 VZQ786431 WJM786431 WTI786431 GW851967 QS851967 AAO851967 AKK851967 AUG851967 BEC851967 BNY851967 BXU851967 CHQ851967 CRM851967 DBI851967 DLE851967 DVA851967 EEW851967 EOS851967 EYO851967 FIK851967 FSG851967 GCC851967 GLY851967 GVU851967 HFQ851967 HPM851967 HZI851967 IJE851967 ITA851967 JCW851967 JMS851967 JWO851967 KGK851967 KQG851967 LAC851967 LJY851967 LTU851967 MDQ851967 MNM851967 MXI851967 NHE851967 NRA851967 OAW851967 OKS851967 OUO851967 PEK851967 POG851967 PYC851967 QHY851967 QRU851967 RBQ851967 RLM851967 RVI851967 SFE851967 SPA851967 SYW851967 TIS851967 TSO851967 UCK851967 UMG851967 UWC851967 VFY851967 VPU851967 VZQ851967 WJM851967 WTI851967 GW917503 QS917503 AAO917503 AKK917503 AUG917503 BEC917503 BNY917503 BXU917503 CHQ917503 CRM917503 DBI917503 DLE917503 DVA917503 EEW917503 EOS917503 EYO917503 FIK917503 FSG917503 GCC917503 GLY917503 GVU917503 HFQ917503 HPM917503 HZI917503 IJE917503 ITA917503 JCW917503 JMS917503 JWO917503 KGK917503 KQG917503 LAC917503 LJY917503 LTU917503 MDQ917503 MNM917503 MXI917503 NHE917503 NRA917503 OAW917503 OKS917503 OUO917503 PEK917503 POG917503 PYC917503 QHY917503 QRU917503 RBQ917503 RLM917503 RVI917503 SFE917503 SPA917503 SYW917503 TIS917503 TSO917503 UCK917503 UMG917503 UWC917503 VFY917503 VPU917503 VZQ917503 WJM917503 WTI917503 GW983039 QS983039 AAO983039 AKK983039 AUG983039 BEC983039 BNY983039 BXU983039 CHQ983039 CRM983039 DBI983039 DLE983039 DVA983039 EEW983039 EOS983039 EYO983039 FIK983039 FSG983039 GCC983039 GLY983039 GVU983039 HFQ983039 HPM983039 HZI983039 IJE983039 ITA983039 JCW983039 JMS983039 JWO983039 KGK983039 KQG983039 LAC983039 LJY983039 LTU983039 MDQ983039 MNM983039 MXI983039 NHE983039 NRA983039 OAW983039 OKS983039 OUO983039 PEK983039 POG983039 PYC983039 QHY983039 QRU983039 RBQ983039 RLM983039 RVI983039 SFE983039 SPA983039 SYW983039 TIS983039 TSO983039 UCK983039 UMG983039 UWC983039 VFY983039 VPU983039 VZQ983039 WJM983039 WTI983039 GM9 QI9 AAE9 AKA9 ATW9 BDS9 BNO9 BXK9 CHG9 CRC9 DAY9 DKU9 DUQ9 EEM9 EOI9 EYE9 FIA9 FRW9 GBS9 GLO9 GVK9 HFG9 HPC9 HYY9 IIU9 ISQ9 JCM9 JMI9 JWE9 KGA9 KPW9 KZS9 LJO9 LTK9 MDG9 MNC9 MWY9 NGU9 NQQ9 OAM9 OKI9 OUE9 PEA9 PNW9 PXS9 QHO9 QRK9 RBG9 RLC9 RUY9 SEU9 SOQ9 SYM9 TII9 TSE9 UCA9 ULW9 UVS9 VFO9 VPK9 VZG9 WJC9 WSY9 U65535 GM65535 QI65535 AAE65535 AKA65535 ATW65535 BDS65535 BNO65535 BXK65535 CHG65535 CRC65535 DAY65535 DKU65535 DUQ65535 EEM65535 EOI65535 EYE65535 FIA65535 FRW65535 GBS65535 GLO65535 GVK65535 HFG65535 HPC65535 HYY65535 IIU65535 ISQ65535 JCM65535 JMI65535 JWE65535 KGA65535 KPW65535 KZS65535 LJO65535 LTK65535 MDG65535 MNC65535 MWY65535 NGU65535 NQQ65535 OAM65535 OKI65535 OUE65535 PEA65535 PNW65535 PXS65535 QHO65535 QRK65535 RBG65535 RLC65535 RUY65535 SEU65535 SOQ65535 SYM65535 TII65535 TSE65535 UCA65535 ULW65535 UVS65535 VFO65535 VPK65535 VZG65535 WJC65535 WSY65535 U131071 GM131071 QI131071 AAE131071 AKA131071 ATW131071 BDS131071 BNO131071 BXK131071 CHG131071 CRC131071 DAY131071 DKU131071 DUQ131071 EEM131071 EOI131071 EYE131071 FIA131071 FRW131071 GBS131071 GLO131071 GVK131071 HFG131071 HPC131071 HYY131071 IIU131071 ISQ131071 JCM131071 JMI131071 JWE131071 KGA131071 KPW131071 KZS131071 LJO131071 LTK131071 MDG131071 MNC131071 MWY131071 NGU131071 NQQ131071 OAM131071 OKI131071 OUE131071 PEA131071 PNW131071 PXS131071 QHO131071 QRK131071 RBG131071 RLC131071 RUY131071 SEU131071 SOQ131071 SYM131071 TII131071 TSE131071 UCA131071 ULW131071 UVS131071 VFO131071 VPK131071 VZG131071 WJC131071 WSY131071 U196607 GM196607 QI196607 AAE196607 AKA196607 ATW196607 BDS196607 BNO196607 BXK196607 CHG196607 CRC196607 DAY196607 DKU196607 DUQ196607 EEM196607 EOI196607 EYE196607 FIA196607 FRW196607 GBS196607 GLO196607 GVK196607 HFG196607 HPC196607 HYY196607 IIU196607 ISQ196607 JCM196607 JMI196607 JWE196607 KGA196607 KPW196607 KZS196607 LJO196607 LTK196607 MDG196607 MNC196607 MWY196607 NGU196607 NQQ196607 OAM196607 OKI196607 OUE196607 PEA196607 PNW196607 PXS196607 QHO196607 QRK196607 RBG196607 RLC196607 RUY196607 SEU196607 SOQ196607 SYM196607 TII196607 TSE196607 UCA196607 ULW196607 UVS196607 VFO196607 VPK196607 VZG196607 WJC196607 WSY196607 U262143 GM262143 QI262143 AAE262143 AKA262143 ATW262143 BDS262143 BNO262143 BXK262143 CHG262143 CRC262143 DAY262143 DKU262143 DUQ262143 EEM262143 EOI262143 EYE262143 FIA262143 FRW262143 GBS262143 GLO262143 GVK262143 HFG262143 HPC262143 HYY262143 IIU262143 ISQ262143 JCM262143 JMI262143 JWE262143 KGA262143 KPW262143 KZS262143 LJO262143 LTK262143 MDG262143 MNC262143 MWY262143 NGU262143 NQQ262143 OAM262143 OKI262143 OUE262143 PEA262143 PNW262143 PXS262143 QHO262143 QRK262143 RBG262143 RLC262143 RUY262143 SEU262143 SOQ262143 SYM262143 TII262143 TSE262143 UCA262143 ULW262143 UVS262143 VFO262143 VPK262143 VZG262143 WJC262143 WSY262143 U327679 GM327679 QI327679 AAE327679 AKA327679 ATW327679 BDS327679 BNO327679 BXK327679 CHG327679 CRC327679 DAY327679 DKU327679 DUQ327679 EEM327679 EOI327679 EYE327679 FIA327679 FRW327679 GBS327679 GLO327679 GVK327679 HFG327679 HPC327679 HYY327679 IIU327679 ISQ327679 JCM327679 JMI327679 JWE327679 KGA327679 KPW327679 KZS327679 LJO327679 LTK327679 MDG327679 MNC327679 MWY327679 NGU327679 NQQ327679 OAM327679 OKI327679 OUE327679 PEA327679 PNW327679 PXS327679 QHO327679 QRK327679 RBG327679 RLC327679 RUY327679 SEU327679 SOQ327679 SYM327679 TII327679 TSE327679 UCA327679 ULW327679 UVS327679 VFO327679 VPK327679 VZG327679 WJC327679 WSY327679 U393215 GM393215 QI393215 AAE393215 AKA393215 ATW393215 BDS393215 BNO393215 BXK393215 CHG393215 CRC393215 DAY393215 DKU393215 DUQ393215 EEM393215 EOI393215 EYE393215 FIA393215 FRW393215 GBS393215 GLO393215 GVK393215 HFG393215 HPC393215 HYY393215 IIU393215 ISQ393215 JCM393215 JMI393215 JWE393215 KGA393215 KPW393215 KZS393215 LJO393215 LTK393215 MDG393215 MNC393215 MWY393215 NGU393215 NQQ393215 OAM393215 OKI393215 OUE393215 PEA393215 PNW393215 PXS393215 QHO393215 QRK393215 RBG393215 RLC393215 RUY393215 SEU393215 SOQ393215 SYM393215 TII393215 TSE393215 UCA393215 ULW393215 UVS393215 VFO393215 VPK393215 VZG393215 WJC393215 WSY393215 U458751 GM458751 QI458751 AAE458751 AKA458751 ATW458751 BDS458751 BNO458751 BXK458751 CHG458751 CRC458751 DAY458751 DKU458751 DUQ458751 EEM458751 EOI458751 EYE458751 FIA458751 FRW458751 GBS458751 GLO458751 GVK458751 HFG458751 HPC458751 HYY458751 IIU458751 ISQ458751 JCM458751 JMI458751 JWE458751 KGA458751 KPW458751 KZS458751 LJO458751 LTK458751 MDG458751 MNC458751 MWY458751 NGU458751 NQQ458751 OAM458751 OKI458751 OUE458751 PEA458751 PNW458751 PXS458751 QHO458751 QRK458751 RBG458751 RLC458751 RUY458751 SEU458751 SOQ458751 SYM458751 TII458751 TSE458751 UCA458751 ULW458751 UVS458751 VFO458751 VPK458751 VZG458751 WJC458751 WSY458751 U524287 GM524287 QI524287 AAE524287 AKA524287 ATW524287 BDS524287 BNO524287 BXK524287 CHG524287 CRC524287 DAY524287 DKU524287 DUQ524287 EEM524287 EOI524287 EYE524287 FIA524287 FRW524287 GBS524287 GLO524287 GVK524287 HFG524287 HPC524287 HYY524287 IIU524287 ISQ524287 JCM524287 JMI524287 JWE524287 KGA524287 KPW524287 KZS524287 LJO524287 LTK524287 MDG524287 MNC524287 MWY524287 NGU524287 NQQ524287 OAM524287 OKI524287 OUE524287 PEA524287 PNW524287 PXS524287 QHO524287 QRK524287 RBG524287 RLC524287 RUY524287 SEU524287 SOQ524287 SYM524287 TII524287 TSE524287 UCA524287 ULW524287 UVS524287 VFO524287 VPK524287 VZG524287 WJC524287 WSY524287 U589823 GM589823 QI589823 AAE589823 AKA589823 ATW589823 BDS589823 BNO589823 BXK589823 CHG589823 CRC589823 DAY589823 DKU589823 DUQ589823 EEM589823 EOI589823 EYE589823 FIA589823 FRW589823 GBS589823 GLO589823 GVK589823 HFG589823 HPC589823 HYY589823 IIU589823 ISQ589823 JCM589823 JMI589823 JWE589823 KGA589823 KPW589823 KZS589823 LJO589823 LTK589823 MDG589823 MNC589823 MWY589823 NGU589823 NQQ589823 OAM589823 OKI589823 OUE589823 PEA589823 PNW589823 PXS589823 QHO589823 QRK589823 RBG589823 RLC589823 RUY589823 SEU589823 SOQ589823 SYM589823 TII589823 TSE589823 UCA589823 ULW589823 UVS589823 VFO589823 VPK589823 VZG589823 WJC589823 WSY589823 U655359 GM655359 QI655359 AAE655359 AKA655359 ATW655359 BDS655359 BNO655359 BXK655359 CHG655359 CRC655359 DAY655359 DKU655359 DUQ655359 EEM655359 EOI655359 EYE655359 FIA655359 FRW655359 GBS655359 GLO655359 GVK655359 HFG655359 HPC655359 HYY655359 IIU655359 ISQ655359 JCM655359 JMI655359 JWE655359 KGA655359 KPW655359 KZS655359 LJO655359 LTK655359 MDG655359 MNC655359 MWY655359 NGU655359 NQQ655359 OAM655359 OKI655359 OUE655359 PEA655359 PNW655359 PXS655359 QHO655359 QRK655359 RBG655359 RLC655359 RUY655359 SEU655359 SOQ655359 SYM655359 TII655359 TSE655359 UCA655359 ULW655359 UVS655359 VFO655359 VPK655359 VZG655359 WJC655359 WSY655359 U720895 GM720895 QI720895 AAE720895 AKA720895 ATW720895 BDS720895 BNO720895 BXK720895 CHG720895 CRC720895 DAY720895 DKU720895 DUQ720895 EEM720895 EOI720895 EYE720895 FIA720895 FRW720895 GBS720895 GLO720895 GVK720895 HFG720895 HPC720895 HYY720895 IIU720895 ISQ720895 JCM720895 JMI720895 JWE720895 KGA720895 KPW720895 KZS720895 LJO720895 LTK720895 MDG720895 MNC720895 MWY720895 NGU720895 NQQ720895 OAM720895 OKI720895 OUE720895 PEA720895 PNW720895 PXS720895 QHO720895 QRK720895 RBG720895 RLC720895 RUY720895 SEU720895 SOQ720895 SYM720895 TII720895 TSE720895 UCA720895 ULW720895 UVS720895 VFO720895 VPK720895 VZG720895 WJC720895 WSY720895 U786431 GM786431 QI786431 AAE786431 AKA786431 ATW786431 BDS786431 BNO786431 BXK786431 CHG786431 CRC786431 DAY786431 DKU786431 DUQ786431 EEM786431 EOI786431 EYE786431 FIA786431 FRW786431 GBS786431 GLO786431 GVK786431 HFG786431 HPC786431 HYY786431 IIU786431 ISQ786431 JCM786431 JMI786431 JWE786431 KGA786431 KPW786431 KZS786431 LJO786431 LTK786431 MDG786431 MNC786431 MWY786431 NGU786431 NQQ786431 OAM786431 OKI786431 OUE786431 PEA786431 PNW786431 PXS786431 QHO786431 QRK786431 RBG786431 RLC786431 RUY786431 SEU786431 SOQ786431 SYM786431 TII786431 TSE786431 UCA786431 ULW786431 UVS786431 VFO786431 VPK786431 VZG786431 WJC786431 WSY786431 U851967 GM851967 QI851967 AAE851967 AKA851967 ATW851967 BDS851967 BNO851967 BXK851967 CHG851967 CRC851967 DAY851967 DKU851967 DUQ851967 EEM851967 EOI851967 EYE851967 FIA851967 FRW851967 GBS851967 GLO851967 GVK851967 HFG851967 HPC851967 HYY851967 IIU851967 ISQ851967 JCM851967 JMI851967 JWE851967 KGA851967 KPW851967 KZS851967 LJO851967 LTK851967 MDG851967 MNC851967 MWY851967 NGU851967 NQQ851967 OAM851967 OKI851967 OUE851967 PEA851967 PNW851967 PXS851967 QHO851967 QRK851967 RBG851967 RLC851967 RUY851967 SEU851967 SOQ851967 SYM851967 TII851967 TSE851967 UCA851967 ULW851967 UVS851967 VFO851967 VPK851967 VZG851967 WJC851967 WSY851967 U917503 GM917503 QI917503 AAE917503 AKA917503 ATW917503 BDS917503 BNO917503 BXK917503 CHG917503 CRC917503 DAY917503 DKU917503 DUQ917503 EEM917503 EOI917503 EYE917503 FIA917503 FRW917503 GBS917503 GLO917503 GVK917503 HFG917503 HPC917503 HYY917503 IIU917503 ISQ917503 JCM917503 JMI917503 JWE917503 KGA917503 KPW917503 KZS917503 LJO917503 LTK917503 MDG917503 MNC917503 MWY917503 NGU917503 NQQ917503 OAM917503 OKI917503 OUE917503 PEA917503 PNW917503 PXS917503 QHO917503 QRK917503 RBG917503 RLC917503 RUY917503 SEU917503 SOQ917503 SYM917503 TII917503 TSE917503 UCA917503 ULW917503 UVS917503 VFO917503 VPK917503 VZG917503 WJC917503 WSY917503 U983039 GM983039 QI983039 AAE983039 AKA983039 ATW983039 BDS983039 BNO983039 BXK983039 CHG983039 CRC983039 DAY983039 DKU983039 DUQ983039 EEM983039 EOI983039 EYE983039 FIA983039 FRW983039 GBS983039 GLO983039 GVK983039 HFG983039 HPC983039 HYY983039 IIU983039 ISQ983039 JCM983039 JMI983039 JWE983039 KGA983039 KPW983039 KZS983039 LJO983039 LTK983039 MDG983039 MNC983039 MWY983039 NGU983039 NQQ983039 OAM983039 OKI983039 OUE983039 PEA983039 PNW983039 PXS983039 QHO983039 QRK983039 RBG983039 RLC983039 RUY983039 SEU983039 SOQ983039 SYM983039 TII983039 TSE983039 UCA983039 ULW983039 UVS983039 VFO983039 VPK983039 VZG983039 WJC983039 WSY983039 AM9 KI9 UE9 AEA9 ANW9 AXS9 BHO9 BRK9 CBG9 CLC9 CUY9 DEU9 DOQ9 DYM9 EII9 ESE9 FCA9 FLW9 FVS9 GFO9 GPK9 GZG9 HJC9 HSY9 ICU9 IMQ9 IWM9 JGI9 JQE9 KAA9 KJW9 KTS9 LDO9 LNK9 LXG9 MHC9 MQY9 NAU9 NKQ9 NUM9 OEI9 OOE9 OYA9 PHW9 PRS9 QBO9 QLK9 QVG9 RFC9 ROY9 RYU9 SIQ9 SSM9 TCI9 TME9 TWA9 UFW9 UPS9 UZO9 VJK9 VTG9 WDC9 WMY9 WWU9 AM65535 KI65535 UE65535 AEA65535 ANW65535 AXS65535 BHO65535 BRK65535 CBG65535 CLC65535 CUY65535 DEU65535 DOQ65535 DYM65535 EII65535 ESE65535 FCA65535 FLW65535 FVS65535 GFO65535 GPK65535 GZG65535 HJC65535 HSY65535 ICU65535 IMQ65535 IWM65535 JGI65535 JQE65535 KAA65535 KJW65535 KTS65535 LDO65535 LNK65535 LXG65535 MHC65535 MQY65535 NAU65535 NKQ65535 NUM65535 OEI65535 OOE65535 OYA65535 PHW65535 PRS65535 QBO65535 QLK65535 QVG65535 RFC65535 ROY65535 RYU65535 SIQ65535 SSM65535 TCI65535 TME65535 TWA65535 UFW65535 UPS65535 UZO65535 VJK65535 VTG65535 WDC65535 WMY65535 WWU65535 AM131071 KI131071 UE131071 AEA131071 ANW131071 AXS131071 BHO131071 BRK131071 CBG131071 CLC131071 CUY131071 DEU131071 DOQ131071 DYM131071 EII131071 ESE131071 FCA131071 FLW131071 FVS131071 GFO131071 GPK131071 GZG131071 HJC131071 HSY131071 ICU131071 IMQ131071 IWM131071 JGI131071 JQE131071 KAA131071 KJW131071 KTS131071 LDO131071 LNK131071 LXG131071 MHC131071 MQY131071 NAU131071 NKQ131071 NUM131071 OEI131071 OOE131071 OYA131071 PHW131071 PRS131071 QBO131071 QLK131071 QVG131071 RFC131071 ROY131071 RYU131071 SIQ131071 SSM131071 TCI131071 TME131071 TWA131071 UFW131071 UPS131071 UZO131071 VJK131071 VTG131071 WDC131071 WMY131071 WWU131071 AM196607 KI196607 UE196607 AEA196607 ANW196607 AXS196607 BHO196607 BRK196607 CBG196607 CLC196607 CUY196607 DEU196607 DOQ196607 DYM196607 EII196607 ESE196607 FCA196607 FLW196607 FVS196607 GFO196607 GPK196607 GZG196607 HJC196607 HSY196607 ICU196607 IMQ196607 IWM196607 JGI196607 JQE196607 KAA196607 KJW196607 KTS196607 LDO196607 LNK196607 LXG196607 MHC196607 MQY196607 NAU196607 NKQ196607 NUM196607 OEI196607 OOE196607 OYA196607 PHW196607 PRS196607 QBO196607 QLK196607 QVG196607 RFC196607 ROY196607 RYU196607 SIQ196607 SSM196607 TCI196607 TME196607 TWA196607 UFW196607 UPS196607 UZO196607 VJK196607 VTG196607 WDC196607 WMY196607 WWU196607 AM262143 KI262143 UE262143 AEA262143 ANW262143 AXS262143 BHO262143 BRK262143 CBG262143 CLC262143 CUY262143 DEU262143 DOQ262143 DYM262143 EII262143 ESE262143 FCA262143 FLW262143 FVS262143 GFO262143 GPK262143 GZG262143 HJC262143 HSY262143 ICU262143 IMQ262143 IWM262143 JGI262143 JQE262143 KAA262143 KJW262143 KTS262143 LDO262143 LNK262143 LXG262143 MHC262143 MQY262143 NAU262143 NKQ262143 NUM262143 OEI262143 OOE262143 OYA262143 PHW262143 PRS262143 QBO262143 QLK262143 QVG262143 RFC262143 ROY262143 RYU262143 SIQ262143 SSM262143 TCI262143 TME262143 TWA262143 UFW262143 UPS262143 UZO262143 VJK262143 VTG262143 WDC262143 WMY262143 WWU262143 AM327679 KI327679 UE327679 AEA327679 ANW327679 AXS327679 BHO327679 BRK327679 CBG327679 CLC327679 CUY327679 DEU327679 DOQ327679 DYM327679 EII327679 ESE327679 FCA327679 FLW327679 FVS327679 GFO327679 GPK327679 GZG327679 HJC327679 HSY327679 ICU327679 IMQ327679 IWM327679 JGI327679 JQE327679 KAA327679 KJW327679 KTS327679 LDO327679 LNK327679 LXG327679 MHC327679 MQY327679 NAU327679 NKQ327679 NUM327679 OEI327679 OOE327679 OYA327679 PHW327679 PRS327679 QBO327679 QLK327679 QVG327679 RFC327679 ROY327679 RYU327679 SIQ327679 SSM327679 TCI327679 TME327679 TWA327679 UFW327679 UPS327679 UZO327679 VJK327679 VTG327679 WDC327679 WMY327679 WWU327679 AM393215 KI393215 UE393215 AEA393215 ANW393215 AXS393215 BHO393215 BRK393215 CBG393215 CLC393215 CUY393215 DEU393215 DOQ393215 DYM393215 EII393215 ESE393215 FCA393215 FLW393215 FVS393215 GFO393215 GPK393215 GZG393215 HJC393215 HSY393215 ICU393215 IMQ393215 IWM393215 JGI393215 JQE393215 KAA393215 KJW393215 KTS393215 LDO393215 LNK393215 LXG393215 MHC393215 MQY393215 NAU393215 NKQ393215 NUM393215 OEI393215 OOE393215 OYA393215 PHW393215 PRS393215 QBO393215 QLK393215 QVG393215 RFC393215 ROY393215 RYU393215 SIQ393215 SSM393215 TCI393215 TME393215 TWA393215 UFW393215 UPS393215 UZO393215 VJK393215 VTG393215 WDC393215 WMY393215 WWU393215 AM458751 KI458751 UE458751 AEA458751 ANW458751 AXS458751 BHO458751 BRK458751 CBG458751 CLC458751 CUY458751 DEU458751 DOQ458751 DYM458751 EII458751 ESE458751 FCA458751 FLW458751 FVS458751 GFO458751 GPK458751 GZG458751 HJC458751 HSY458751 ICU458751 IMQ458751 IWM458751 JGI458751 JQE458751 KAA458751 KJW458751 KTS458751 LDO458751 LNK458751 LXG458751 MHC458751 MQY458751 NAU458751 NKQ458751 NUM458751 OEI458751 OOE458751 OYA458751 PHW458751 PRS458751 QBO458751 QLK458751 QVG458751 RFC458751 ROY458751 RYU458751 SIQ458751 SSM458751 TCI458751 TME458751 TWA458751 UFW458751 UPS458751 UZO458751 VJK458751 VTG458751 WDC458751 WMY458751 WWU458751 AM524287 KI524287 UE524287 AEA524287 ANW524287 AXS524287 BHO524287 BRK524287 CBG524287 CLC524287 CUY524287 DEU524287 DOQ524287 DYM524287 EII524287 ESE524287 FCA524287 FLW524287 FVS524287 GFO524287 GPK524287 GZG524287 HJC524287 HSY524287 ICU524287 IMQ524287 IWM524287 JGI524287 JQE524287 KAA524287 KJW524287 KTS524287 LDO524287 LNK524287 LXG524287 MHC524287 MQY524287 NAU524287 NKQ524287 NUM524287 OEI524287 OOE524287 OYA524287 PHW524287 PRS524287 QBO524287 QLK524287 QVG524287 RFC524287 ROY524287 RYU524287 SIQ524287 SSM524287 TCI524287 TME524287 TWA524287 UFW524287 UPS524287 UZO524287 VJK524287 VTG524287 WDC524287 WMY524287 WWU524287 AM589823 KI589823 UE589823 AEA589823 ANW589823 AXS589823 BHO589823 BRK589823 CBG589823 CLC589823 CUY589823 DEU589823 DOQ589823 DYM589823 EII589823 ESE589823 FCA589823 FLW589823 FVS589823 GFO589823 GPK589823 GZG589823 HJC589823 HSY589823 ICU589823 IMQ589823 IWM589823 JGI589823 JQE589823 KAA589823 KJW589823 KTS589823 LDO589823 LNK589823 LXG589823 MHC589823 MQY589823 NAU589823 NKQ589823 NUM589823 OEI589823 OOE589823 OYA589823 PHW589823 PRS589823 QBO589823 QLK589823 QVG589823 RFC589823 ROY589823 RYU589823 SIQ589823 SSM589823 TCI589823 TME589823 TWA589823 UFW589823 UPS589823 UZO589823 VJK589823 VTG589823 WDC589823 WMY589823 WWU589823 AM655359 KI655359 UE655359 AEA655359 ANW655359 AXS655359 BHO655359 BRK655359 CBG655359 CLC655359 CUY655359 DEU655359 DOQ655359 DYM655359 EII655359 ESE655359 FCA655359 FLW655359 FVS655359 GFO655359 GPK655359 GZG655359 HJC655359 HSY655359 ICU655359 IMQ655359 IWM655359 JGI655359 JQE655359 KAA655359 KJW655359 KTS655359 LDO655359 LNK655359 LXG655359 MHC655359 MQY655359 NAU655359 NKQ655359 NUM655359 OEI655359 OOE655359 OYA655359 PHW655359 PRS655359 QBO655359 QLK655359 QVG655359 RFC655359 ROY655359 RYU655359 SIQ655359 SSM655359 TCI655359 TME655359 TWA655359 UFW655359 UPS655359 UZO655359 VJK655359 VTG655359 WDC655359 WMY655359 WWU655359 AM720895 KI720895 UE720895 AEA720895 ANW720895 AXS720895 BHO720895 BRK720895 CBG720895 CLC720895 CUY720895 DEU720895 DOQ720895 DYM720895 EII720895 ESE720895 FCA720895 FLW720895 FVS720895 GFO720895 GPK720895 GZG720895 HJC720895 HSY720895 ICU720895 IMQ720895 IWM720895 JGI720895 JQE720895 KAA720895 KJW720895 KTS720895 LDO720895 LNK720895 LXG720895 MHC720895 MQY720895 NAU720895 NKQ720895 NUM720895 OEI720895 OOE720895 OYA720895 PHW720895 PRS720895 QBO720895 QLK720895 QVG720895 RFC720895 ROY720895 RYU720895 SIQ720895 SSM720895 TCI720895 TME720895 TWA720895 UFW720895 UPS720895 UZO720895 VJK720895 VTG720895 WDC720895 WMY720895 WWU720895 AM786431 KI786431 UE786431 AEA786431 ANW786431 AXS786431 BHO786431 BRK786431 CBG786431 CLC786431 CUY786431 DEU786431 DOQ786431 DYM786431 EII786431 ESE786431 FCA786431 FLW786431 FVS786431 GFO786431 GPK786431 GZG786431 HJC786431 HSY786431 ICU786431 IMQ786431 IWM786431 JGI786431 JQE786431 KAA786431 KJW786431 KTS786431 LDO786431 LNK786431 LXG786431 MHC786431 MQY786431 NAU786431 NKQ786431 NUM786431 OEI786431 OOE786431 OYA786431 PHW786431 PRS786431 QBO786431 QLK786431 QVG786431 RFC786431 ROY786431 RYU786431 SIQ786431 SSM786431 TCI786431 TME786431 TWA786431 UFW786431 UPS786431 UZO786431 VJK786431 VTG786431 WDC786431 WMY786431 WWU786431 AM851967 KI851967 UE851967 AEA851967 ANW851967 AXS851967 BHO851967 BRK851967 CBG851967 CLC851967 CUY851967 DEU851967 DOQ851967 DYM851967 EII851967 ESE851967 FCA851967 FLW851967 FVS851967 GFO851967 GPK851967 GZG851967 HJC851967 HSY851967 ICU851967 IMQ851967 IWM851967 JGI851967 JQE851967 KAA851967 KJW851967 KTS851967 LDO851967 LNK851967 LXG851967 MHC851967 MQY851967 NAU851967 NKQ851967 NUM851967 OEI851967 OOE851967 OYA851967 PHW851967 PRS851967 QBO851967 QLK851967 QVG851967 RFC851967 ROY851967 RYU851967 SIQ851967 SSM851967 TCI851967 TME851967 TWA851967 UFW851967 UPS851967 UZO851967 VJK851967 VTG851967 WDC851967 WMY851967 WWU851967 AM917503 KI917503 UE917503 AEA917503 ANW917503 AXS917503 BHO917503 BRK917503 CBG917503 CLC917503 CUY917503 DEU917503 DOQ917503 DYM917503 EII917503 ESE917503 FCA917503 FLW917503 FVS917503 GFO917503 GPK917503 GZG917503 HJC917503 HSY917503 ICU917503 IMQ917503 IWM917503 JGI917503 JQE917503 KAA917503 KJW917503 KTS917503 LDO917503 LNK917503 LXG917503 MHC917503 MQY917503 NAU917503 NKQ917503 NUM917503 OEI917503 OOE917503 OYA917503 PHW917503 PRS917503 QBO917503 QLK917503 QVG917503 RFC917503 ROY917503 RYU917503 SIQ917503 SSM917503 TCI917503 TME917503 TWA917503 UFW917503 UPS917503 UZO917503 VJK917503 VTG917503 WDC917503 WMY917503 WWU917503 AM983039 KI983039 UE983039 AEA983039 ANW983039 AXS983039 BHO983039 BRK983039 CBG983039 CLC983039 CUY983039 DEU983039 DOQ983039 DYM983039 EII983039 ESE983039 FCA983039 FLW983039 FVS983039 GFO983039 GPK983039 GZG983039 HJC983039 HSY983039 ICU983039 IMQ983039 IWM983039 JGI983039 JQE983039 KAA983039 KJW983039 KTS983039 LDO983039 LNK983039 LXG983039 MHC983039 MQY983039 NAU983039 NKQ983039 NUM983039 OEI983039 OOE983039 OYA983039 PHW983039 PRS983039 QBO983039 QLK983039 QVG983039 RFC983039 ROY983039 RYU983039 SIQ983039 SSM983039 TCI983039 TME983039 TWA983039 UFW983039 UPS983039 UZO983039 VJK983039 VTG983039 WDC983039 WMY983039 WWU983039 GC9 PY9 ZU9 AJQ9 ATM9 BDI9 BNE9 BXA9 CGW9 CQS9 DAO9 DKK9 DUG9 EEC9 ENY9 EXU9 FHQ9 FRM9 GBI9 GLE9 GVA9 HEW9 HOS9 HYO9 IIK9 ISG9 JCC9 JLY9 JVU9 KFQ9 KPM9 KZI9 LJE9 LTA9 MCW9 MMS9 MWO9 NGK9 NQG9 OAC9 OJY9 OTU9 PDQ9 PNM9 PXI9 QHE9 QRA9 RAW9 RKS9 RUO9 SEK9 SOG9 SYC9 THY9 TRU9 UBQ9 ULM9 UVI9 VFE9 VPA9 VYW9 WIS9 WSO9 GC65535 PY65535 ZU65535 AJQ65535 ATM65535 BDI65535 BNE65535 BXA65535 CGW65535 CQS65535 DAO65535 DKK65535 DUG65535 EEC65535 ENY65535 EXU65535 FHQ65535 FRM65535 GBI65535 GLE65535 GVA65535 HEW65535 HOS65535 HYO65535 IIK65535 ISG65535 JCC65535 JLY65535 JVU65535 KFQ65535 KPM65535 KZI65535 LJE65535 LTA65535 MCW65535 MMS65535 MWO65535 NGK65535 NQG65535 OAC65535 OJY65535 OTU65535 PDQ65535 PNM65535 PXI65535 QHE65535 QRA65535 RAW65535 RKS65535 RUO65535 SEK65535 SOG65535 SYC65535 THY65535 TRU65535 UBQ65535 ULM65535 UVI65535 VFE65535 VPA65535 VYW65535 WIS65535 WSO65535 GC131071 PY131071 ZU131071 AJQ131071 ATM131071 BDI131071 BNE131071 BXA131071 CGW131071 CQS131071 DAO131071 DKK131071 DUG131071 EEC131071 ENY131071 EXU131071 FHQ131071 FRM131071 GBI131071 GLE131071 GVA131071 HEW131071 HOS131071 HYO131071 IIK131071 ISG131071 JCC131071 JLY131071 JVU131071 KFQ131071 KPM131071 KZI131071 LJE131071 LTA131071 MCW131071 MMS131071 MWO131071 NGK131071 NQG131071 OAC131071 OJY131071 OTU131071 PDQ131071 PNM131071 PXI131071 QHE131071 QRA131071 RAW131071 RKS131071 RUO131071 SEK131071 SOG131071 SYC131071 THY131071 TRU131071 UBQ131071 ULM131071 UVI131071 VFE131071 VPA131071 VYW131071 WIS131071 WSO131071 GC196607 PY196607 ZU196607 AJQ196607 ATM196607 BDI196607 BNE196607 BXA196607 CGW196607 CQS196607 DAO196607 DKK196607 DUG196607 EEC196607 ENY196607 EXU196607 FHQ196607 FRM196607 GBI196607 GLE196607 GVA196607 HEW196607 HOS196607 HYO196607 IIK196607 ISG196607 JCC196607 JLY196607 JVU196607 KFQ196607 KPM196607 KZI196607 LJE196607 LTA196607 MCW196607 MMS196607 MWO196607 NGK196607 NQG196607 OAC196607 OJY196607 OTU196607 PDQ196607 PNM196607 PXI196607 QHE196607 QRA196607 RAW196607 RKS196607 RUO196607 SEK196607 SOG196607 SYC196607 THY196607 TRU196607 UBQ196607 ULM196607 UVI196607 VFE196607 VPA196607 VYW196607 WIS196607 WSO196607 GC262143 PY262143 ZU262143 AJQ262143 ATM262143 BDI262143 BNE262143 BXA262143 CGW262143 CQS262143 DAO262143 DKK262143 DUG262143 EEC262143 ENY262143 EXU262143 FHQ262143 FRM262143 GBI262143 GLE262143 GVA262143 HEW262143 HOS262143 HYO262143 IIK262143 ISG262143 JCC262143 JLY262143 JVU262143 KFQ262143 KPM262143 KZI262143 LJE262143 LTA262143 MCW262143 MMS262143 MWO262143 NGK262143 NQG262143 OAC262143 OJY262143 OTU262143 PDQ262143 PNM262143 PXI262143 QHE262143 QRA262143 RAW262143 RKS262143 RUO262143 SEK262143 SOG262143 SYC262143 THY262143 TRU262143 UBQ262143 ULM262143 UVI262143 VFE262143 VPA262143 VYW262143 WIS262143 WSO262143 GC327679 PY327679 ZU327679 AJQ327679 ATM327679 BDI327679 BNE327679 BXA327679 CGW327679 CQS327679 DAO327679 DKK327679 DUG327679 EEC327679 ENY327679 EXU327679 FHQ327679 FRM327679 GBI327679 GLE327679 GVA327679 HEW327679 HOS327679 HYO327679 IIK327679 ISG327679 JCC327679 JLY327679 JVU327679 KFQ327679 KPM327679 KZI327679 LJE327679 LTA327679 MCW327679 MMS327679 MWO327679 NGK327679 NQG327679 OAC327679 OJY327679 OTU327679 PDQ327679 PNM327679 PXI327679 QHE327679 QRA327679 RAW327679 RKS327679 RUO327679 SEK327679 SOG327679 SYC327679 THY327679 TRU327679 UBQ327679 ULM327679 UVI327679 VFE327679 VPA327679 VYW327679 WIS327679 WSO327679 GC393215 PY393215 ZU393215 AJQ393215 ATM393215 BDI393215 BNE393215 BXA393215 CGW393215 CQS393215 DAO393215 DKK393215 DUG393215 EEC393215 ENY393215 EXU393215 FHQ393215 FRM393215 GBI393215 GLE393215 GVA393215 HEW393215 HOS393215 HYO393215 IIK393215 ISG393215 JCC393215 JLY393215 JVU393215 KFQ393215 KPM393215 KZI393215 LJE393215 LTA393215 MCW393215 MMS393215 MWO393215 NGK393215 NQG393215 OAC393215 OJY393215 OTU393215 PDQ393215 PNM393215 PXI393215 QHE393215 QRA393215 RAW393215 RKS393215 RUO393215 SEK393215 SOG393215 SYC393215 THY393215 TRU393215 UBQ393215 ULM393215 UVI393215 VFE393215 VPA393215 VYW393215 WIS393215 WSO393215 GC458751 PY458751 ZU458751 AJQ458751 ATM458751 BDI458751 BNE458751 BXA458751 CGW458751 CQS458751 DAO458751 DKK458751 DUG458751 EEC458751 ENY458751 EXU458751 FHQ458751 FRM458751 GBI458751 GLE458751 GVA458751 HEW458751 HOS458751 HYO458751 IIK458751 ISG458751 JCC458751 JLY458751 JVU458751 KFQ458751 KPM458751 KZI458751 LJE458751 LTA458751 MCW458751 MMS458751 MWO458751 NGK458751 NQG458751 OAC458751 OJY458751 OTU458751 PDQ458751 PNM458751 PXI458751 QHE458751 QRA458751 RAW458751 RKS458751 RUO458751 SEK458751 SOG458751 SYC458751 THY458751 TRU458751 UBQ458751 ULM458751 UVI458751 VFE458751 VPA458751 VYW458751 WIS458751 WSO458751 GC524287 PY524287 ZU524287 AJQ524287 ATM524287 BDI524287 BNE524287 BXA524287 CGW524287 CQS524287 DAO524287 DKK524287 DUG524287 EEC524287 ENY524287 EXU524287 FHQ524287 FRM524287 GBI524287 GLE524287 GVA524287 HEW524287 HOS524287 HYO524287 IIK524287 ISG524287 JCC524287 JLY524287 JVU524287 KFQ524287 KPM524287 KZI524287 LJE524287 LTA524287 MCW524287 MMS524287 MWO524287 NGK524287 NQG524287 OAC524287 OJY524287 OTU524287 PDQ524287 PNM524287 PXI524287 QHE524287 QRA524287 RAW524287 RKS524287 RUO524287 SEK524287 SOG524287 SYC524287 THY524287 TRU524287 UBQ524287 ULM524287 UVI524287 VFE524287 VPA524287 VYW524287 WIS524287 WSO524287 GC589823 PY589823 ZU589823 AJQ589823 ATM589823 BDI589823 BNE589823 BXA589823 CGW589823 CQS589823 DAO589823 DKK589823 DUG589823 EEC589823 ENY589823 EXU589823 FHQ589823 FRM589823 GBI589823 GLE589823 GVA589823 HEW589823 HOS589823 HYO589823 IIK589823 ISG589823 JCC589823 JLY589823 JVU589823 KFQ589823 KPM589823 KZI589823 LJE589823 LTA589823 MCW589823 MMS589823 MWO589823 NGK589823 NQG589823 OAC589823 OJY589823 OTU589823 PDQ589823 PNM589823 PXI589823 QHE589823 QRA589823 RAW589823 RKS589823 RUO589823 SEK589823 SOG589823 SYC589823 THY589823 TRU589823 UBQ589823 ULM589823 UVI589823 VFE589823 VPA589823 VYW589823 WIS589823 WSO589823 GC655359 PY655359 ZU655359 AJQ655359 ATM655359 BDI655359 BNE655359 BXA655359 CGW655359 CQS655359 DAO655359 DKK655359 DUG655359 EEC655359 ENY655359 EXU655359 FHQ655359 FRM655359 GBI655359 GLE655359 GVA655359 HEW655359 HOS655359 HYO655359 IIK655359 ISG655359 JCC655359 JLY655359 JVU655359 KFQ655359 KPM655359 KZI655359 LJE655359 LTA655359 MCW655359 MMS655359 MWO655359 NGK655359 NQG655359 OAC655359 OJY655359 OTU655359 PDQ655359 PNM655359 PXI655359 QHE655359 QRA655359 RAW655359 RKS655359 RUO655359 SEK655359 SOG655359 SYC655359 THY655359 TRU655359 UBQ655359 ULM655359 UVI655359 VFE655359 VPA655359 VYW655359 WIS655359 WSO655359 GC720895 PY720895 ZU720895 AJQ720895 ATM720895 BDI720895 BNE720895 BXA720895 CGW720895 CQS720895 DAO720895 DKK720895 DUG720895 EEC720895 ENY720895 EXU720895 FHQ720895 FRM720895 GBI720895 GLE720895 GVA720895 HEW720895 HOS720895 HYO720895 IIK720895 ISG720895 JCC720895 JLY720895 JVU720895 KFQ720895 KPM720895 KZI720895 LJE720895 LTA720895 MCW720895 MMS720895 MWO720895 NGK720895 NQG720895 OAC720895 OJY720895 OTU720895 PDQ720895 PNM720895 PXI720895 QHE720895 QRA720895 RAW720895 RKS720895 RUO720895 SEK720895 SOG720895 SYC720895 THY720895 TRU720895 UBQ720895 ULM720895 UVI720895 VFE720895 VPA720895 VYW720895 WIS720895 WSO720895 GC786431 PY786431 ZU786431 AJQ786431 ATM786431 BDI786431 BNE786431 BXA786431 CGW786431 CQS786431 DAO786431 DKK786431 DUG786431 EEC786431 ENY786431 EXU786431 FHQ786431 FRM786431 GBI786431 GLE786431 GVA786431 HEW786431 HOS786431 HYO786431 IIK786431 ISG786431 JCC786431 JLY786431 JVU786431 KFQ786431 KPM786431 KZI786431 LJE786431 LTA786431 MCW786431 MMS786431 MWO786431 NGK786431 NQG786431 OAC786431 OJY786431 OTU786431 PDQ786431 PNM786431 PXI786431 QHE786431 QRA786431 RAW786431 RKS786431 RUO786431 SEK786431 SOG786431 SYC786431 THY786431 TRU786431 UBQ786431 ULM786431 UVI786431 VFE786431 VPA786431 VYW786431 WIS786431 WSO786431 GC851967 PY851967 ZU851967 AJQ851967 ATM851967 BDI851967 BNE851967 BXA851967 CGW851967 CQS851967 DAO851967 DKK851967 DUG851967 EEC851967 ENY851967 EXU851967 FHQ851967 FRM851967 GBI851967 GLE851967 GVA851967 HEW851967 HOS851967 HYO851967 IIK851967 ISG851967 JCC851967 JLY851967 JVU851967 KFQ851967 KPM851967 KZI851967 LJE851967 LTA851967 MCW851967 MMS851967 MWO851967 NGK851967 NQG851967 OAC851967 OJY851967 OTU851967 PDQ851967 PNM851967 PXI851967 QHE851967 QRA851967 RAW851967 RKS851967 RUO851967 SEK851967 SOG851967 SYC851967 THY851967 TRU851967 UBQ851967 ULM851967 UVI851967 VFE851967 VPA851967 VYW851967 WIS851967 WSO851967 GC917503 PY917503 ZU917503 AJQ917503 ATM917503 BDI917503 BNE917503 BXA917503 CGW917503 CQS917503 DAO917503 DKK917503 DUG917503 EEC917503 ENY917503 EXU917503 FHQ917503 FRM917503 GBI917503 GLE917503 GVA917503 HEW917503 HOS917503 HYO917503 IIK917503 ISG917503 JCC917503 JLY917503 JVU917503 KFQ917503 KPM917503 KZI917503 LJE917503 LTA917503 MCW917503 MMS917503 MWO917503 NGK917503 NQG917503 OAC917503 OJY917503 OTU917503 PDQ917503 PNM917503 PXI917503 QHE917503 QRA917503 RAW917503 RKS917503 RUO917503 SEK917503 SOG917503 SYC917503 THY917503 TRU917503 UBQ917503 ULM917503 UVI917503 VFE917503 VPA917503 VYW917503 WIS917503 WSO917503 GC983039 PY983039 ZU983039 AJQ983039 ATM983039 BDI983039 BNE983039 BXA983039 CGW983039 CQS983039 DAO983039 DKK983039 DUG983039 EEC983039 ENY983039 EXU983039 FHQ983039 FRM983039 GBI983039 GLE983039 GVA983039 HEW983039 HOS983039 HYO983039 IIK983039 ISG983039 JCC983039 JLY983039 JVU983039 KFQ983039 KPM983039 KZI983039 LJE983039 LTA983039 MCW983039 MMS983039 MWO983039 NGK983039 NQG983039 OAC983039 OJY983039 OTU983039 PDQ983039 PNM983039 PXI983039 QHE983039 QRA983039 RAW983039 RKS983039 RUO983039 SEK983039 SOG983039 SYC983039 THY983039 TRU983039 UBQ983039 ULM983039 UVI983039 VFE983039 VPA983039 VYW983039 WIS983039 WSO983039 FS9 PO9 ZK9 AJG9 ATC9 BCY9 BMU9 BWQ9 CGM9 CQI9 DAE9 DKA9 DTW9 EDS9 ENO9 EXK9 FHG9 FRC9 GAY9 GKU9 GUQ9 HEM9 HOI9 HYE9 IIA9 IRW9 JBS9 JLO9 JVK9 KFG9 KPC9 KYY9 LIU9 LSQ9 MCM9 MMI9 MWE9 NGA9 NPW9 NZS9 OJO9 OTK9 PDG9 PNC9 PWY9 QGU9 QQQ9 RAM9 RKI9 RUE9 SEA9 SNW9 SXS9 THO9 TRK9 UBG9 ULC9 UUY9 VEU9 VOQ9 VYM9 WII9 WSE9 FS65535 PO65535 ZK65535 AJG65535 ATC65535 BCY65535 BMU65535 BWQ65535 CGM65535 CQI65535 DAE65535 DKA65535 DTW65535 EDS65535 ENO65535 EXK65535 FHG65535 FRC65535 GAY65535 GKU65535 GUQ65535 HEM65535 HOI65535 HYE65535 IIA65535 IRW65535 JBS65535 JLO65535 JVK65535 KFG65535 KPC65535 KYY65535 LIU65535 LSQ65535 MCM65535 MMI65535 MWE65535 NGA65535 NPW65535 NZS65535 OJO65535 OTK65535 PDG65535 PNC65535 PWY65535 QGU65535 QQQ65535 RAM65535 RKI65535 RUE65535 SEA65535 SNW65535 SXS65535 THO65535 TRK65535 UBG65535 ULC65535 UUY65535 VEU65535 VOQ65535 VYM65535 WII65535 WSE65535 FS131071 PO131071 ZK131071 AJG131071 ATC131071 BCY131071 BMU131071 BWQ131071 CGM131071 CQI131071 DAE131071 DKA131071 DTW131071 EDS131071 ENO131071 EXK131071 FHG131071 FRC131071 GAY131071 GKU131071 GUQ131071 HEM131071 HOI131071 HYE131071 IIA131071 IRW131071 JBS131071 JLO131071 JVK131071 KFG131071 KPC131071 KYY131071 LIU131071 LSQ131071 MCM131071 MMI131071 MWE131071 NGA131071 NPW131071 NZS131071 OJO131071 OTK131071 PDG131071 PNC131071 PWY131071 QGU131071 QQQ131071 RAM131071 RKI131071 RUE131071 SEA131071 SNW131071 SXS131071 THO131071 TRK131071 UBG131071 ULC131071 UUY131071 VEU131071 VOQ131071 VYM131071 WII131071 WSE131071 FS196607 PO196607 ZK196607 AJG196607 ATC196607 BCY196607 BMU196607 BWQ196607 CGM196607 CQI196607 DAE196607 DKA196607 DTW196607 EDS196607 ENO196607 EXK196607 FHG196607 FRC196607 GAY196607 GKU196607 GUQ196607 HEM196607 HOI196607 HYE196607 IIA196607 IRW196607 JBS196607 JLO196607 JVK196607 KFG196607 KPC196607 KYY196607 LIU196607 LSQ196607 MCM196607 MMI196607 MWE196607 NGA196607 NPW196607 NZS196607 OJO196607 OTK196607 PDG196607 PNC196607 PWY196607 QGU196607 QQQ196607 RAM196607 RKI196607 RUE196607 SEA196607 SNW196607 SXS196607 THO196607 TRK196607 UBG196607 ULC196607 UUY196607 VEU196607 VOQ196607 VYM196607 WII196607 WSE196607 FS262143 PO262143 ZK262143 AJG262143 ATC262143 BCY262143 BMU262143 BWQ262143 CGM262143 CQI262143 DAE262143 DKA262143 DTW262143 EDS262143 ENO262143 EXK262143 FHG262143 FRC262143 GAY262143 GKU262143 GUQ262143 HEM262143 HOI262143 HYE262143 IIA262143 IRW262143 JBS262143 JLO262143 JVK262143 KFG262143 KPC262143 KYY262143 LIU262143 LSQ262143 MCM262143 MMI262143 MWE262143 NGA262143 NPW262143 NZS262143 OJO262143 OTK262143 PDG262143 PNC262143 PWY262143 QGU262143 QQQ262143 RAM262143 RKI262143 RUE262143 SEA262143 SNW262143 SXS262143 THO262143 TRK262143 UBG262143 ULC262143 UUY262143 VEU262143 VOQ262143 VYM262143 WII262143 WSE262143 FS327679 PO327679 ZK327679 AJG327679 ATC327679 BCY327679 BMU327679 BWQ327679 CGM327679 CQI327679 DAE327679 DKA327679 DTW327679 EDS327679 ENO327679 EXK327679 FHG327679 FRC327679 GAY327679 GKU327679 GUQ327679 HEM327679 HOI327679 HYE327679 IIA327679 IRW327679 JBS327679 JLO327679 JVK327679 KFG327679 KPC327679 KYY327679 LIU327679 LSQ327679 MCM327679 MMI327679 MWE327679 NGA327679 NPW327679 NZS327679 OJO327679 OTK327679 PDG327679 PNC327679 PWY327679 QGU327679 QQQ327679 RAM327679 RKI327679 RUE327679 SEA327679 SNW327679 SXS327679 THO327679 TRK327679 UBG327679 ULC327679 UUY327679 VEU327679 VOQ327679 VYM327679 WII327679 WSE327679 FS393215 PO393215 ZK393215 AJG393215 ATC393215 BCY393215 BMU393215 BWQ393215 CGM393215 CQI393215 DAE393215 DKA393215 DTW393215 EDS393215 ENO393215 EXK393215 FHG393215 FRC393215 GAY393215 GKU393215 GUQ393215 HEM393215 HOI393215 HYE393215 IIA393215 IRW393215 JBS393215 JLO393215 JVK393215 KFG393215 KPC393215 KYY393215 LIU393215 LSQ393215 MCM393215 MMI393215 MWE393215 NGA393215 NPW393215 NZS393215 OJO393215 OTK393215 PDG393215 PNC393215 PWY393215 QGU393215 QQQ393215 RAM393215 RKI393215 RUE393215 SEA393215 SNW393215 SXS393215 THO393215 TRK393215 UBG393215 ULC393215 UUY393215 VEU393215 VOQ393215 VYM393215 WII393215 WSE393215 FS458751 PO458751 ZK458751 AJG458751 ATC458751 BCY458751 BMU458751 BWQ458751 CGM458751 CQI458751 DAE458751 DKA458751 DTW458751 EDS458751 ENO458751 EXK458751 FHG458751 FRC458751 GAY458751 GKU458751 GUQ458751 HEM458751 HOI458751 HYE458751 IIA458751 IRW458751 JBS458751 JLO458751 JVK458751 KFG458751 KPC458751 KYY458751 LIU458751 LSQ458751 MCM458751 MMI458751 MWE458751 NGA458751 NPW458751 NZS458751 OJO458751 OTK458751 PDG458751 PNC458751 PWY458751 QGU458751 QQQ458751 RAM458751 RKI458751 RUE458751 SEA458751 SNW458751 SXS458751 THO458751 TRK458751 UBG458751 ULC458751 UUY458751 VEU458751 VOQ458751 VYM458751 WII458751 WSE458751 FS524287 PO524287 ZK524287 AJG524287 ATC524287 BCY524287 BMU524287 BWQ524287 CGM524287 CQI524287 DAE524287 DKA524287 DTW524287 EDS524287 ENO524287 EXK524287 FHG524287 FRC524287 GAY524287 GKU524287 GUQ524287 HEM524287 HOI524287 HYE524287 IIA524287 IRW524287 JBS524287 JLO524287 JVK524287 KFG524287 KPC524287 KYY524287 LIU524287 LSQ524287 MCM524287 MMI524287 MWE524287 NGA524287 NPW524287 NZS524287 OJO524287 OTK524287 PDG524287 PNC524287 PWY524287 QGU524287 QQQ524287 RAM524287 RKI524287 RUE524287 SEA524287 SNW524287 SXS524287 THO524287 TRK524287 UBG524287 ULC524287 UUY524287 VEU524287 VOQ524287 VYM524287 WII524287 WSE524287 FS589823 PO589823 ZK589823 AJG589823 ATC589823 BCY589823 BMU589823 BWQ589823 CGM589823 CQI589823 DAE589823 DKA589823 DTW589823 EDS589823 ENO589823 EXK589823 FHG589823 FRC589823 GAY589823 GKU589823 GUQ589823 HEM589823 HOI589823 HYE589823 IIA589823 IRW589823 JBS589823 JLO589823 JVK589823 KFG589823 KPC589823 KYY589823 LIU589823 LSQ589823 MCM589823 MMI589823 MWE589823 NGA589823 NPW589823 NZS589823 OJO589823 OTK589823 PDG589823 PNC589823 PWY589823 QGU589823 QQQ589823 RAM589823 RKI589823 RUE589823 SEA589823 SNW589823 SXS589823 THO589823 TRK589823 UBG589823 ULC589823 UUY589823 VEU589823 VOQ589823 VYM589823 WII589823 WSE589823 FS655359 PO655359 ZK655359 AJG655359 ATC655359 BCY655359 BMU655359 BWQ655359 CGM655359 CQI655359 DAE655359 DKA655359 DTW655359 EDS655359 ENO655359 EXK655359 FHG655359 FRC655359 GAY655359 GKU655359 GUQ655359 HEM655359 HOI655359 HYE655359 IIA655359 IRW655359 JBS655359 JLO655359 JVK655359 KFG655359 KPC655359 KYY655359 LIU655359 LSQ655359 MCM655359 MMI655359 MWE655359 NGA655359 NPW655359 NZS655359 OJO655359 OTK655359 PDG655359 PNC655359 PWY655359 QGU655359 QQQ655359 RAM655359 RKI655359 RUE655359 SEA655359 SNW655359 SXS655359 THO655359 TRK655359 UBG655359 ULC655359 UUY655359 VEU655359 VOQ655359 VYM655359 WII655359 WSE655359 FS720895 PO720895 ZK720895 AJG720895 ATC720895 BCY720895 BMU720895 BWQ720895 CGM720895 CQI720895 DAE720895 DKA720895 DTW720895 EDS720895 ENO720895 EXK720895 FHG720895 FRC720895 GAY720895 GKU720895 GUQ720895 HEM720895 HOI720895 HYE720895 IIA720895 IRW720895 JBS720895 JLO720895 JVK720895 KFG720895 KPC720895 KYY720895 LIU720895 LSQ720895 MCM720895 MMI720895 MWE720895 NGA720895 NPW720895 NZS720895 OJO720895 OTK720895 PDG720895 PNC720895 PWY720895 QGU720895 QQQ720895 RAM720895 RKI720895 RUE720895 SEA720895 SNW720895 SXS720895 THO720895 TRK720895 UBG720895 ULC720895 UUY720895 VEU720895 VOQ720895 VYM720895 WII720895 WSE720895 FS786431 PO786431 ZK786431 AJG786431 ATC786431 BCY786431 BMU786431 BWQ786431 CGM786431 CQI786431 DAE786431 DKA786431 DTW786431 EDS786431 ENO786431 EXK786431 FHG786431 FRC786431 GAY786431 GKU786431 GUQ786431 HEM786431 HOI786431 HYE786431 IIA786431 IRW786431 JBS786431 JLO786431 JVK786431 KFG786431 KPC786431 KYY786431 LIU786431 LSQ786431 MCM786431 MMI786431 MWE786431 NGA786431 NPW786431 NZS786431 OJO786431 OTK786431 PDG786431 PNC786431 PWY786431 QGU786431 QQQ786431 RAM786431 RKI786431 RUE786431 SEA786431 SNW786431 SXS786431 THO786431 TRK786431 UBG786431 ULC786431 UUY786431 VEU786431 VOQ786431 VYM786431 WII786431 WSE786431 FS851967 PO851967 ZK851967 AJG851967 ATC851967 BCY851967 BMU851967 BWQ851967 CGM851967 CQI851967 DAE851967 DKA851967 DTW851967 EDS851967 ENO851967 EXK851967 FHG851967 FRC851967 GAY851967 GKU851967 GUQ851967 HEM851967 HOI851967 HYE851967 IIA851967 IRW851967 JBS851967 JLO851967 JVK851967 KFG851967 KPC851967 KYY851967 LIU851967 LSQ851967 MCM851967 MMI851967 MWE851967 NGA851967 NPW851967 NZS851967 OJO851967 OTK851967 PDG851967 PNC851967 PWY851967 QGU851967 QQQ851967 RAM851967 RKI851967 RUE851967 SEA851967 SNW851967 SXS851967 THO851967 TRK851967 UBG851967 ULC851967 UUY851967 VEU851967 VOQ851967 VYM851967 WII851967 WSE851967 FS917503 PO917503 ZK917503 AJG917503 ATC917503 BCY917503 BMU917503 BWQ917503 CGM917503 CQI917503 DAE917503 DKA917503 DTW917503 EDS917503 ENO917503 EXK917503 FHG917503 FRC917503 GAY917503 GKU917503 GUQ917503 HEM917503 HOI917503 HYE917503 IIA917503 IRW917503 JBS917503 JLO917503 JVK917503 KFG917503 KPC917503 KYY917503 LIU917503 LSQ917503 MCM917503 MMI917503 MWE917503 NGA917503 NPW917503 NZS917503 OJO917503 OTK917503 PDG917503 PNC917503 PWY917503 QGU917503 QQQ917503 RAM917503 RKI917503 RUE917503 SEA917503 SNW917503 SXS917503 THO917503 TRK917503 UBG917503 ULC917503 UUY917503 VEU917503 VOQ917503 VYM917503 WII917503 WSE917503 FS983039 PO983039 ZK983039 AJG983039 ATC983039 BCY983039 BMU983039 BWQ983039 CGM983039 CQI983039 DAE983039 DKA983039 DTW983039 EDS983039 ENO983039 EXK983039 FHG983039 FRC983039 GAY983039 GKU983039 GUQ983039 HEM983039 HOI983039 HYE983039 IIA983039 IRW983039 JBS983039 JLO983039 JVK983039 KFG983039 KPC983039 KYY983039 LIU983039 LSQ983039 MCM983039 MMI983039 MWE983039 NGA983039 NPW983039 NZS983039 OJO983039 OTK983039 PDG983039 PNC983039 PWY983039 QGU983039 QQQ983039 RAM983039 RKI983039 RUE983039 SEA983039 SNW983039 SXS983039 THO983039 TRK983039 UBG983039 ULC983039 UUY983039 VEU983039 VOQ983039 VYM983039 WII983039 WSE983039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X983038:AH983038 X917502:AH917502 X851966:AH851966 X786430:AH786430 X720894:AH720894 X655358:AH655358 X589822:AH589822 X524286:AH524286 X458750:AH458750 X393214:AH393214 X327678:AH327678 X262142:AH262142 X196606:AH196606 X131070:AH131070 X65534:AH65534 X8:AH8 FL37:FN37 PH37:PJ37 ZD37:ZF37 AIZ37:AJB37 ASV37:ASX37 BCR37:BCT37 BMN37:BMP37 BWJ37:BWL37 CGF37:CGH37 CQB37:CQD37 CZX37:CZZ37 DJT37:DJV37 DTP37:DTR37 EDL37:EDN37 ENH37:ENJ37 EXD37:EXF37 FGZ37:FHB37 FQV37:FQX37 GAR37:GAT37 GKN37:GKP37 GUJ37:GUL37 HEF37:HEH37 HOB37:HOD37 HXX37:HXZ37 IHT37:IHV37 IRP37:IRR37 JBL37:JBN37 JLH37:JLJ37 JVD37:JVF37 KEZ37:KFB37 KOV37:KOX37 KYR37:KYT37 LIN37:LIP37 LSJ37:LSL37 MCF37:MCH37 MMB37:MMD37 MVX37:MVZ37 NFT37:NFV37 NPP37:NPR37 NZL37:NZN37 OJH37:OJJ37 OTD37:OTF37 PCZ37:PDB37 PMV37:PMX37 PWR37:PWT37 QGN37:QGP37 QQJ37:QQL37 RAF37:RAH37 RKB37:RKD37 RTX37:RTZ37 SDT37:SDV37 SNP37:SNR37 SXL37:SXN37 THH37:THJ37 TRD37:TRF37 UAZ37:UBB37 UKV37:UKX37 UUR37:UUT37 VEN37:VEP37 VOJ37:VOL37 VYF37:VYH37 WIB37:WID37 WRX37:WRZ37 FR37:FS37 PN37:PO37 ZJ37:ZK37 AJF37:AJG37 ATB37:ATC37 BCX37:BCY37 BMT37:BMU37 BWP37:BWQ37 CGL37:CGM37 CQH37:CQI37 DAD37:DAE37 DJZ37:DKA37 DTV37:DTW37 EDR37:EDS37 ENN37:ENO37 EXJ37:EXK37 FHF37:FHG37 FRB37:FRC37 GAX37:GAY37 GKT37:GKU37 GUP37:GUQ37 HEL37:HEM37 HOH37:HOI37 HYD37:HYE37 IHZ37:IIA37 IRV37:IRW37 JBR37:JBS37 JLN37:JLO37 JVJ37:JVK37 KFF37:KFG37 KPB37:KPC37 KYX37:KYY37 LIT37:LIU37 LSP37:LSQ37 MCL37:MCM37 MMH37:MMI37 MWD37:MWE37 NFZ37:NGA37 NPV37:NPW37 NZR37:NZS37 OJN37:OJO37 OTJ37:OTK37 PDF37:PDG37 PNB37:PNC37 PWX37:PWY37 QGT37:QGU37 QQP37:QQQ37 RAL37:RAM37 RKH37:RKI37 RUD37:RUE37 SDZ37:SEA37 SNV37:SNW37 SXR37:SXS37 THN37:THO37 TRJ37:TRK37 UBF37:UBG37 ULB37:ULC37 UUX37:UUY37 VET37:VEU37 VOP37:VOQ37 VYL37:VYM37 WIH37:WII37 WSD37:WSE37 FV37:FY37 PR37:PU37 ZN37:ZQ37 AJJ37:AJM37 ATF37:ATI37 BDB37:BDE37 BMX37:BNA37 BWT37:BWW37 CGP37:CGS37 CQL37:CQO37 DAH37:DAK37 DKD37:DKG37 DTZ37:DUC37 EDV37:EDY37 ENR37:ENU37 EXN37:EXQ37 FHJ37:FHM37 FRF37:FRI37 GBB37:GBE37 GKX37:GLA37 GUT37:GUW37 HEP37:HES37 HOL37:HOO37 HYH37:HYK37 IID37:IIG37 IRZ37:ISC37 JBV37:JBY37 JLR37:JLU37 JVN37:JVQ37 KFJ37:KFM37 KPF37:KPI37 KZB37:KZE37 LIX37:LJA37 LST37:LSW37 MCP37:MCS37 MML37:MMO37 MWH37:MWK37 NGD37:NGG37 NPZ37:NQC37 NZV37:NZY37 OJR37:OJU37 OTN37:OTQ37 PDJ37:PDM37 PNF37:PNI37 PXB37:PXE37 QGX37:QHA37 QQT37:QQW37 RAP37:RAS37 RKL37:RKO37 RUH37:RUK37 SED37:SEG37 SNZ37:SOC37 SXV37:SXY37 THR37:THU37 TRN37:TRQ37 UBJ37:UBM37 ULF37:ULI37 UVB37:UVE37 VEX37:VFA37 VOT37:VOW37 VYP37:VYS37 WIL37:WIO37 WSH37:WSK37 GB37:GC37 PX37:PY37 ZT37:ZU37 AJP37:AJQ37 ATL37:ATM37 BDH37:BDI37 BND37:BNE37 BWZ37:BXA37 CGV37:CGW37 CQR37:CQS37 DAN37:DAO37 DKJ37:DKK37 DUF37:DUG37 EEB37:EEC37 ENX37:ENY37 EXT37:EXU37 FHP37:FHQ37 FRL37:FRM37 GBH37:GBI37 GLD37:GLE37 GUZ37:GVA37 HEV37:HEW37 HOR37:HOS37 HYN37:HYO37 IIJ37:IIK37 ISF37:ISG37 JCB37:JCC37 JLX37:JLY37 JVT37:JVU37 KFP37:KFQ37 KPL37:KPM37 KZH37:KZI37 LJD37:LJE37 LSZ37:LTA37 MCV37:MCW37 MMR37:MMS37 MWN37:MWO37 NGJ37:NGK37 NQF37:NQG37 OAB37:OAC37 OJX37:OJY37 OTT37:OTU37 PDP37:PDQ37 PNL37:PNM37 PXH37:PXI37 QHD37:QHE37 QQZ37:QRA37 RAV37:RAW37 RKR37:RKS37 RUN37:RUO37 SEJ37:SEK37 SOF37:SOG37 SYB37:SYC37 THX37:THY37 TRT37:TRU37 UBP37:UBQ37 ULL37:ULM37 UVH37:UVI37 VFD37:VFE37 VOZ37:VPA37 VYV37:VYW37 WIR37:WIS37 WSN37:WSO37 F37:H37 GF37:GH37 QB37:QD37 ZX37:ZZ37 AJT37:AJV37 ATP37:ATR37 BDL37:BDN37 BNH37:BNJ37 BXD37:BXF37 CGZ37:CHB37 CQV37:CQX37 DAR37:DAT37 DKN37:DKP37 DUJ37:DUL37 EEF37:EEH37 EOB37:EOD37 EXX37:EXZ37 FHT37:FHV37 FRP37:FRR37 GBL37:GBN37 GLH37:GLJ37 GVD37:GVF37 HEZ37:HFB37 HOV37:HOX37 HYR37:HYT37 IIN37:IIP37 ISJ37:ISL37 JCF37:JCH37 JMB37:JMD37 JVX37:JVZ37 KFT37:KFV37 KPP37:KPR37 KZL37:KZN37 LJH37:LJJ37 LTD37:LTF37 MCZ37:MDB37 MMV37:MMX37 MWR37:MWT37 NGN37:NGP37 NQJ37:NQL37 OAF37:OAH37 OKB37:OKD37 OTX37:OTZ37 PDT37:PDV37 PNP37:PNR37 PXL37:PXN37 QHH37:QHJ37 QRD37:QRF37 RAZ37:RBB37 RKV37:RKX37 RUR37:RUT37 SEN37:SEP37 SOJ37:SOL37 SYF37:SYH37 TIB37:TID37 TRX37:TRZ37 UBT37:UBV37 ULP37:ULR37 UVL37:UVN37 VFH37:VFJ37 VPD37:VPF37 VYZ37:VZB37 WIV37:WIX37 WSR37:WST37 L37:U37 GL37:GM37 QH37:QI37 AAD37:AAE37 AJZ37:AKA37 ATV37:ATW37 BDR37:BDS37 BNN37:BNO37 BXJ37:BXK37 CHF37:CHG37 CRB37:CRC37 DAX37:DAY37 DKT37:DKU37 DUP37:DUQ37 EEL37:EEM37 EOH37:EOI37 EYD37:EYE37 FHZ37:FIA37 FRV37:FRW37 GBR37:GBS37 GLN37:GLO37 GVJ37:GVK37 HFF37:HFG37 HPB37:HPC37 HYX37:HYY37 IIT37:IIU37 ISP37:ISQ37 JCL37:JCM37 JMH37:JMI37 JWD37:JWE37 KFZ37:KGA37 KPV37:KPW37 KZR37:KZS37 LJN37:LJO37 LTJ37:LTK37 MDF37:MDG37 MNB37:MNC37 MWX37:MWY37 NGT37:NGU37 NQP37:NQQ37 OAL37:OAM37 OKH37:OKI37 OUD37:OUE37 PDZ37:PEA37 PNV37:PNW37 PXR37:PXS37 QHN37:QHO37 QRJ37:QRK37 RBF37:RBG37 RLB37:RLC37 RUX37:RUY37 SET37:SEU37 SOP37:SOQ37 SYL37:SYM37 TIH37:TII37 TSD37:TSE37 UBZ37:UCA37 ULV37:ULW37 UVR37:UVS37 VFN37:VFO37 VPJ37:VPK37 VZF37:VZG37 WJB37:WJC37 WSX37:WSY37 GP37:GR37 QL37:QN37 AAH37:AAJ37 AKD37:AKF37 ATZ37:AUB37 BDV37:BDX37 BNR37:BNT37 BXN37:BXP37 CHJ37:CHL37 CRF37:CRH37 DBB37:DBD37 DKX37:DKZ37 DUT37:DUV37 EEP37:EER37 EOL37:EON37 EYH37:EYJ37 FID37:FIF37 FRZ37:FSB37 GBV37:GBX37 GLR37:GLT37 GVN37:GVP37 HFJ37:HFL37 HPF37:HPH37 HZB37:HZD37 IIX37:IIZ37 IST37:ISV37 JCP37:JCR37 JML37:JMN37 JWH37:JWJ37 KGD37:KGF37 KPZ37:KQB37 KZV37:KZX37 LJR37:LJT37 LTN37:LTP37 MDJ37:MDL37 MNF37:MNH37 MXB37:MXD37 NGX37:NGZ37 NQT37:NQV37 OAP37:OAR37 OKL37:OKN37 OUH37:OUJ37 PED37:PEF37 PNZ37:POB37 PXV37:PXX37 QHR37:QHT37 QRN37:QRP37 RBJ37:RBL37 RLF37:RLH37 RVB37:RVD37 SEX37:SEZ37 SOT37:SOV37 SYP37:SYR37 TIL37:TIN37 TSH37:TSJ37 UCD37:UCF37 ULZ37:UMB37 UVV37:UVX37 VFR37:VFT37 VPN37:VPP37 VZJ37:VZL37 WJF37:WJH37 WTB37:WTD37 GV37:GW37 QR37:QS37 AAN37:AAO37 AKJ37:AKK37 AUF37:AUG37 BEB37:BEC37 BNX37:BNY37 BXT37:BXU37 CHP37:CHQ37 CRL37:CRM37 DBH37:DBI37 DLD37:DLE37 DUZ37:DVA37 EEV37:EEW37 EOR37:EOS37 EYN37:EYO37 FIJ37:FIK37 FSF37:FSG37 GCB37:GCC37 GLX37:GLY37 GVT37:GVU37 HFP37:HFQ37 HPL37:HPM37 HZH37:HZI37 IJD37:IJE37 ISZ37:ITA37 JCV37:JCW37 JMR37:JMS37 JWN37:JWO37 KGJ37:KGK37 KQF37:KQG37 LAB37:LAC37 LJX37:LJY37 LTT37:LTU37 MDP37:MDQ37 MNL37:MNM37 MXH37:MXI37 NHD37:NHE37 NQZ37:NRA37 OAV37:OAW37 OKR37:OKS37 OUN37:OUO37 PEJ37:PEK37 POF37:POG37 PYB37:PYC37 QHX37:QHY37 QRT37:QRU37 RBP37:RBQ37 RLL37:RLM37 RVH37:RVI37 SFD37:SFE37 SOZ37:SPA37 SYV37:SYW37 TIR37:TIS37 TSN37:TSO37 UCJ37:UCK37 UMF37:UMG37 UWB37:UWC37 VFX37:VFY37 VPT37:VPU37 VZP37:VZQ37 WJL37:WJM37 WTH37:WTI37 GZ37:HB37 QV37:QX37 AAR37:AAT37 AKN37:AKP37 AUJ37:AUL37 BEF37:BEH37 BOB37:BOD37 BXX37:BXZ37 CHT37:CHV37 CRP37:CRR37 DBL37:DBN37 DLH37:DLJ37 DVD37:DVF37 EEZ37:EFB37 EOV37:EOX37 EYR37:EYT37 FIN37:FIP37 FSJ37:FSL37 GCF37:GCH37 GMB37:GMD37 GVX37:GVZ37 HFT37:HFV37 HPP37:HPR37 HZL37:HZN37 IJH37:IJJ37 ITD37:ITF37 JCZ37:JDB37 JMV37:JMX37 JWR37:JWT37 KGN37:KGP37 KQJ37:KQL37 LAF37:LAH37 LKB37:LKD37 LTX37:LTZ37 MDT37:MDV37 MNP37:MNR37 MXL37:MXN37 NHH37:NHJ37 NRD37:NRF37 OAZ37:OBB37 OKV37:OKX37 OUR37:OUT37 PEN37:PEP37 POJ37:POL37 PYF37:PYH37 QIB37:QID37 QRX37:QRZ37 RBT37:RBV37 RLP37:RLR37 RVL37:RVN37 SFH37:SFJ37 SPD37:SPF37 SYZ37:SZB37 TIV37:TIX37 TSR37:TST37 UCN37:UCP37 UMJ37:UML37 UWF37:UWH37 VGB37:VGD37 VPX37:VPZ37 VZT37:VZV37 WJP37:WJR37 WTL37:WTN37 HF37:HG37 RB37:RC37 AAX37:AAY37 AKT37:AKU37 AUP37:AUQ37 BEL37:BEM37 BOH37:BOI37 BYD37:BYE37 CHZ37:CIA37 CRV37:CRW37 DBR37:DBS37 DLN37:DLO37 DVJ37:DVK37 EFF37:EFG37 EPB37:EPC37 EYX37:EYY37 FIT37:FIU37 FSP37:FSQ37 GCL37:GCM37 GMH37:GMI37 GWD37:GWE37 HFZ37:HGA37 HPV37:HPW37 HZR37:HZS37 IJN37:IJO37 ITJ37:ITK37 JDF37:JDG37 JNB37:JNC37 JWX37:JWY37 KGT37:KGU37 KQP37:KQQ37 LAL37:LAM37 LKH37:LKI37 LUD37:LUE37 MDZ37:MEA37 MNV37:MNW37 MXR37:MXS37 NHN37:NHO37 NRJ37:NRK37 OBF37:OBG37 OLB37:OLC37 OUX37:OUY37 PET37:PEU37 POP37:POQ37 PYL37:PYM37 QIH37:QII37 QSD37:QSE37 RBZ37:RCA37 RLV37:RLW37 RVR37:RVS37 SFN37:SFO37 SPJ37:SPK37 SZF37:SZG37 TJB37:TJC37 TSX37:TSY37 UCT37:UCU37 UMP37:UMQ37 UWL37:UWM37 VGH37:VGI37 VQD37:VQE37 VZZ37:WAA37 WJV37:WJW37 WTR37:WTS37 HJ37:HL37 RF37:RH37 ABB37:ABD37 AKX37:AKZ37 AUT37:AUV37 BEP37:BER37 BOL37:BON37 BYH37:BYJ37 CID37:CIF37 CRZ37:CSB37 DBV37:DBX37 DLR37:DLT37 DVN37:DVP37 EFJ37:EFL37 EPF37:EPH37 EZB37:EZD37 FIX37:FIZ37 FST37:FSV37 GCP37:GCR37 GML37:GMN37 GWH37:GWJ37 HGD37:HGF37 HPZ37:HQB37 HZV37:HZX37 IJR37:IJT37 ITN37:ITP37 JDJ37:JDL37 JNF37:JNH37 JXB37:JXD37 KGX37:KGZ37 KQT37:KQV37 LAP37:LAR37 LKL37:LKN37 LUH37:LUJ37 MED37:MEF37 MNZ37:MOB37 MXV37:MXX37 NHR37:NHT37 NRN37:NRP37 OBJ37:OBL37 OLF37:OLH37 OVB37:OVD37 PEX37:PEZ37 POT37:POV37 PYP37:PYR37 QIL37:QIN37 QSH37:QSJ37 RCD37:RCF37 RLZ37:RMB37 RVV37:RVX37 SFR37:SFT37 SPN37:SPP37 SZJ37:SZL37 TJF37:TJH37 TTB37:TTD37 UCX37:UCZ37 UMT37:UMV37 UWP37:UWR37 VGL37:VGN37 VQH37:VQJ37 WAD37:WAF37 WJZ37:WKB37 WTV37:WTX37 HP37:HQ37 RL37:RM37 ABH37:ABI37 ALD37:ALE37 AUZ37:AVA37 BEV37:BEW37 BOR37:BOS37 BYN37:BYO37 CIJ37:CIK37 CSF37:CSG37 DCB37:DCC37 DLX37:DLY37 DVT37:DVU37 EFP37:EFQ37 EPL37:EPM37 EZH37:EZI37 FJD37:FJE37 FSZ37:FTA37 GCV37:GCW37 GMR37:GMS37 GWN37:GWO37 HGJ37:HGK37 HQF37:HQG37 IAB37:IAC37 IJX37:IJY37 ITT37:ITU37 JDP37:JDQ37 JNL37:JNM37 JXH37:JXI37 KHD37:KHE37 KQZ37:KRA37 LAV37:LAW37 LKR37:LKS37 LUN37:LUO37 MEJ37:MEK37 MOF37:MOG37 MYB37:MYC37 NHX37:NHY37 NRT37:NRU37 OBP37:OBQ37 OLL37:OLM37 OVH37:OVI37 PFD37:PFE37 POZ37:PPA37 PYV37:PYW37 QIR37:QIS37 QSN37:QSO37 RCJ37:RCK37 RMF37:RMG37 RWB37:RWC37 SFX37:SFY37 SPT37:SPU37 SZP37:SZQ37 TJL37:TJM37 TTH37:TTI37 UDD37:UDE37 UMZ37:UNA37 UWV37:UWW37 VGR37:VGS37 VQN37:VQO37 WAJ37:WAK37 WKF37:WKG37 WUB37:WUC37 HT37:HV37 RP37:RR37 ABL37:ABN37 ALH37:ALJ37 AVD37:AVF37 BEZ37:BFB37 BOV37:BOX37 BYR37:BYT37 CIN37:CIP37 CSJ37:CSL37 DCF37:DCH37 DMB37:DMD37 DVX37:DVZ37 EFT37:EFV37 EPP37:EPR37 EZL37:EZN37 FJH37:FJJ37 FTD37:FTF37 GCZ37:GDB37 GMV37:GMX37 GWR37:GWT37 HGN37:HGP37 HQJ37:HQL37 IAF37:IAH37 IKB37:IKD37 ITX37:ITZ37 JDT37:JDV37 JNP37:JNR37 JXL37:JXN37 KHH37:KHJ37 KRD37:KRF37 LAZ37:LBB37 LKV37:LKX37 LUR37:LUT37 MEN37:MEP37 MOJ37:MOL37 MYF37:MYH37 NIB37:NID37 NRX37:NRZ37 OBT37:OBV37 OLP37:OLR37 OVL37:OVN37 PFH37:PFJ37 PPD37:PPF37 PYZ37:PZB37 QIV37:QIX37 QSR37:QST37 RCN37:RCP37 RMJ37:RML37 RWF37:RWH37 SGB37:SGD37 SPX37:SPZ37 SZT37:SZV37 TJP37:TJR37 TTL37:TTN37 UDH37:UDJ37 UND37:UNF37 UWZ37:UXB37 VGV37:VGX37 VQR37:VQT37 WAN37:WAP37 WKJ37:WKL37 WUF37:WUH37 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ID37:IF37 RZ37:SB37 ABV37:ABX37 ALR37:ALT37 AVN37:AVP37 BFJ37:BFL37 BPF37:BPH37 BZB37:BZD37 CIX37:CIZ37 CST37:CSV37 DCP37:DCR37 DML37:DMN37 DWH37:DWJ37 EGD37:EGF37 EPZ37:EQB37 EZV37:EZX37 FJR37:FJT37 FTN37:FTP37 GDJ37:GDL37 GNF37:GNH37 GXB37:GXD37 HGX37:HGZ37 HQT37:HQV37 IAP37:IAR37 IKL37:IKN37 IUH37:IUJ37 JED37:JEF37 JNZ37:JOB37 JXV37:JXX37 KHR37:KHT37 KRN37:KRP37 LBJ37:LBL37 LLF37:LLH37 LVB37:LVD37 MEX37:MEZ37 MOT37:MOV37 MYP37:MYR37 NIL37:NIN37 NSH37:NSJ37 OCD37:OCF37 OLZ37:OMB37 OVV37:OVX37 PFR37:PFT37 PPN37:PPP37 PZJ37:PZL37 QJF37:QJH37 QTB37:QTD37 RCX37:RCZ37 RMT37:RMV37 RWP37:RWR37 SGL37:SGN37 SQH37:SQJ37 TAD37:TAF37 TJZ37:TKB37 TTV37:TTX37 UDR37:UDT37 UNN37:UNP37 UXJ37:UXL37 VHF37:VHH37 VRB37:VRD37 WAX37:WAZ37 WKT37:WKV37 WUP37:WUR37 IJ37:IK37 SF37:SG37 ACB37:ACC37 ALX37:ALY37 AVT37:AVU37 BFP37:BFQ37 BPL37:BPM37 BZH37:BZI37 CJD37:CJE37 CSZ37:CTA37 DCV37:DCW37 DMR37:DMS37 DWN37:DWO37 EGJ37:EGK37 EQF37:EQG37 FAB37:FAC37 FJX37:FJY37 FTT37:FTU37 GDP37:GDQ37 GNL37:GNM37 GXH37:GXI37 HHD37:HHE37 HQZ37:HRA37 IAV37:IAW37 IKR37:IKS37 IUN37:IUO37 JEJ37:JEK37 JOF37:JOG37 JYB37:JYC37 KHX37:KHY37 KRT37:KRU37 LBP37:LBQ37 LLL37:LLM37 LVH37:LVI37 MFD37:MFE37 MOZ37:MPA37 MYV37:MYW37 NIR37:NIS37 NSN37:NSO37 OCJ37:OCK37 OMF37:OMG37 OWB37:OWC37 PFX37:PFY37 PPT37:PPU37 PZP37:PZQ37 QJL37:QJM37 QTH37:QTI37 RDD37:RDE37 RMZ37:RNA37 RWV37:RWW37 SGR37:SGS37 SQN37:SQO37 TAJ37:TAK37 TKF37:TKG37 TUB37:TUC37 UDX37:UDY37 UNT37:UNU37 UXP37:UXQ37 VHL37:VHM37 VRH37:VRI37 WBD37:WBE37 WKZ37:WLA37 WUV37:WUW37 IN37:IP37 SJ37:SL37 ACF37:ACH37 AMB37:AMD37 AVX37:AVZ37 BFT37:BFV37 BPP37:BPR37 BZL37:BZN37 CJH37:CJJ37 CTD37:CTF37 DCZ37:DDB37 DMV37:DMX37 DWR37:DWT37 EGN37:EGP37 EQJ37:EQL37 FAF37:FAH37 FKB37:FKD37 FTX37:FTZ37 GDT37:GDV37 GNP37:GNR37 GXL37:GXN37 HHH37:HHJ37 HRD37:HRF37 IAZ37:IBB37 IKV37:IKX37 IUR37:IUT37 JEN37:JEP37 JOJ37:JOL37 JYF37:JYH37 KIB37:KID37 KRX37:KRZ37 LBT37:LBV37 LLP37:LLR37 LVL37:LVN37 MFH37:MFJ37 MPD37:MPF37 MYZ37:MZB37 NIV37:NIX37 NSR37:NST37 OCN37:OCP37 OMJ37:OML37 OWF37:OWH37 PGB37:PGD37 PPX37:PPZ37 PZT37:PZV37 QJP37:QJR37 QTL37:QTN37 RDH37:RDJ37 RND37:RNF37 RWZ37:RXB37 SGV37:SGX37 SQR37:SQT37 TAN37:TAP37 TKJ37:TKL37 TUF37:TUH37 UEB37:UED37 UNX37:UNZ37 UXT37:UXV37 VHP37:VHR37 VRL37:VRN37 WBH37:WBJ37 WLD37:WLF37 WUZ37:WVB37 IT37:IU37 SP37:SQ37 ACL37:ACM37 AMH37:AMI37 AWD37:AWE37 BFZ37:BGA37 BPV37:BPW37 BZR37:BZS37 CJN37:CJO37 CTJ37:CTK37 DDF37:DDG37 DNB37:DNC37 DWX37:DWY37 EGT37:EGU37 EQP37:EQQ37 FAL37:FAM37 FKH37:FKI37 FUD37:FUE37 GDZ37:GEA37 GNV37:GNW37 GXR37:GXS37 HHN37:HHO37 HRJ37:HRK37 IBF37:IBG37 ILB37:ILC37 IUX37:IUY37 JET37:JEU37 JOP37:JOQ37 JYL37:JYM37 KIH37:KII37 KSD37:KSE37 LBZ37:LCA37 LLV37:LLW37 LVR37:LVS37 MFN37:MFO37 MPJ37:MPK37 MZF37:MZG37 NJB37:NJC37 NSX37:NSY37 OCT37:OCU37 OMP37:OMQ37 OWL37:OWM37 PGH37:PGI37 PQD37:PQE37 PZZ37:QAA37 QJV37:QJW37 QTR37:QTS37 RDN37:RDO37 RNJ37:RNK37 RXF37:RXG37 SHB37:SHC37 SQX37:SQY37 TAT37:TAU37 TKP37:TKQ37 TUL37:TUM37 UEH37:UEI37 UOD37:UOE37 UXZ37:UYA37 VHV37:VHW37 VRR37:VRS37 WBN37:WBO37 WLJ37:WLK37 WVF37:WVG37 IX37:IY37 ST37:SU37 ACP37:ACQ37 AML37:AMM37 AWH37:AWI37 BGD37:BGE37 BPZ37:BQA37 BZV37:BZW37 CJR37:CJS37 CTN37:CTO37 DDJ37:DDK37 DNF37:DNG37 DXB37:DXC37 EGX37:EGY37 EQT37:EQU37 FAP37:FAQ37 FKL37:FKM37 FUH37:FUI37 GED37:GEE37 GNZ37:GOA37 GXV37:GXW37 HHR37:HHS37 HRN37:HRO37 IBJ37:IBK37 ILF37:ILG37 IVB37:IVC37 JEX37:JEY37 JOT37:JOU37 JYP37:JYQ37 KIL37:KIM37 KSH37:KSI37 LCD37:LCE37 LLZ37:LMA37 LVV37:LVW37 MFR37:MFS37 MPN37:MPO37 MZJ37:MZK37 NJF37:NJG37 NTB37:NTC37 OCX37:OCY37 OMT37:OMU37 OWP37:OWQ37 PGL37:PGM37 PQH37:PQI37 QAD37:QAE37 QJZ37:QKA37 QTV37:QTW37 RDR37:RDS37 RNN37:RNO37 RXJ37:RXK37 SHF37:SHG37 SRB37:SRC37 TAX37:TAY37 TKT37:TKU37 TUP37:TUQ37 UEL37:UEM37 UOH37:UOI37 UYD37:UYE37 VHZ37:VIA37 VRV37:VRW37 WBR37:WBS37 WLN37:WLO37 WVJ37:WVK37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JH37:JI37 TD37:TE37 ACZ37:ADA37 AMV37:AMW37 AWR37:AWS37 BGN37:BGO37 BQJ37:BQK37 CAF37:CAG37 CKB37:CKC37 CTX37:CTY37 DDT37:DDU37 DNP37:DNQ37 DXL37:DXM37 EHH37:EHI37 ERD37:ERE37 FAZ37:FBA37 FKV37:FKW37 FUR37:FUS37 GEN37:GEO37 GOJ37:GOK37 GYF37:GYG37 HIB37:HIC37 HRX37:HRY37 IBT37:IBU37 ILP37:ILQ37 IVL37:IVM37 JFH37:JFI37 JPD37:JPE37 JYZ37:JZA37 KIV37:KIW37 KSR37:KSS37 LCN37:LCO37 LMJ37:LMK37 LWF37:LWG37 MGB37:MGC37 MPX37:MPY37 MZT37:MZU37 NJP37:NJQ37 NTL37:NTM37 ODH37:ODI37 OND37:ONE37 OWZ37:OXA37 PGV37:PGW37 PQR37:PQS37 QAN37:QAO37 QKJ37:QKK37 QUF37:QUG37 REB37:REC37 RNX37:RNY37 RXT37:RXU37 SHP37:SHQ37 SRL37:SRM37 TBH37:TBI37 TLD37:TLE37 TUZ37:TVA37 UEV37:UEW37 UOR37:UOS37 UYN37:UYO37 VIJ37:VIK37 VSF37:VSG37 WCB37:WCC37 WLX37:WLY37 WVT37:WVU37 JN37:JO37 TJ37:TK37 ADF37:ADG37 ANB37:ANC37 AWX37:AWY37 BGT37:BGU37 BQP37:BQQ37 CAL37:CAM37 CKH37:CKI37 CUD37:CUE37 DDZ37:DEA37 DNV37:DNW37 DXR37:DXS37 EHN37:EHO37 ERJ37:ERK37 FBF37:FBG37 FLB37:FLC37 FUX37:FUY37 GET37:GEU37 GOP37:GOQ37 GYL37:GYM37 HIH37:HII37 HSD37:HSE37 IBZ37:ICA37 ILV37:ILW37 IVR37:IVS37 JFN37:JFO37 JPJ37:JPK37 JZF37:JZG37 KJB37:KJC37 KSX37:KSY37 LCT37:LCU37 LMP37:LMQ37 LWL37:LWM37 MGH37:MGI37 MQD37:MQE37 MZZ37:NAA37 NJV37:NJW37 NTR37:NTS37 ODN37:ODO37 ONJ37:ONK37 OXF37:OXG37 PHB37:PHC37 PQX37:PQY37 QAT37:QAU37 QKP37:QKQ37 QUL37:QUM37 REH37:REI37 ROD37:ROE37 RXZ37:RYA37 SHV37:SHW37 SRR37:SRS37 TBN37:TBO37 TLJ37:TLK37 TVF37:TVG37 UFB37:UFC37 UOX37:UOY37 UYT37:UYU37 VIP37:VIQ37 VSL37:VSM37 WCH37:WCI37 WMD37:WME37 WVZ37:WWA37 KB37:KD37 TX37:TZ37 ADT37:ADV37 ANP37:ANR37 AXL37:AXN37 BHH37:BHJ37 BRD37:BRF37 CAZ37:CBB37 CKV37:CKX37 CUR37:CUT37 DEN37:DEP37 DOJ37:DOL37 DYF37:DYH37 EIB37:EID37 ERX37:ERZ37 FBT37:FBV37 FLP37:FLR37 FVL37:FVN37 GFH37:GFJ37 GPD37:GPF37 GYZ37:GZB37 HIV37:HIX37 HSR37:HST37 ICN37:ICP37 IMJ37:IML37 IWF37:IWH37 JGB37:JGD37 JPX37:JPZ37 JZT37:JZV37 KJP37:KJR37 KTL37:KTN37 LDH37:LDJ37 LND37:LNF37 LWZ37:LXB37 MGV37:MGX37 MQR37:MQT37 NAN37:NAP37 NKJ37:NKL37 NUF37:NUH37 OEB37:OED37 ONX37:ONZ37 OXT37:OXV37 PHP37:PHR37 PRL37:PRN37 QBH37:QBJ37 QLD37:QLF37 QUZ37:QVB37 REV37:REX37 ROR37:ROT37 RYN37:RYP37 SIJ37:SIL37 SSF37:SSH37 TCB37:TCD37 TLX37:TLZ37 TVT37:TVV37 UFP37:UFR37 UPL37:UPN37 UZH37:UZJ37 VJD37:VJF37 VSZ37:VTB37 WCV37:WCX37 WMR37:WMT37 WWN37:WWP37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JR37:JS37 TN37:TO37 ADJ37:ADK37 ANF37:ANG37 AXB37:AXC37 BGX37:BGY37 BQT37:BQU37 CAP37:CAQ37 CKL37:CKM37 CUH37:CUI37 DED37:DEE37 DNZ37:DOA37 DXV37:DXW37 EHR37:EHS37 ERN37:ERO37 FBJ37:FBK37 FLF37:FLG37 FVB37:FVC37 GEX37:GEY37 GOT37:GOU37 GYP37:GYQ37 HIL37:HIM37 HSH37:HSI37 ICD37:ICE37 ILZ37:IMA37 IVV37:IVW37 JFR37:JFS37 JPN37:JPO37 JZJ37:JZK37 KJF37:KJG37 KTB37:KTC37 LCX37:LCY37 LMT37:LMU37 LWP37:LWQ37 MGL37:MGM37 MQH37:MQI37 NAD37:NAE37 NJZ37:NKA37 NTV37:NTW37 ODR37:ODS37 ONN37:ONO37 OXJ37:OXK37 PHF37:PHG37 PRB37:PRC37 QAX37:QAY37 QKT37:QKU37 QUP37:QUQ37 REL37:REM37 ROH37:ROI37 RYD37:RYE37 SHZ37:SIA37 SRV37:SRW37 TBR37:TBS37 TLN37:TLO37 TVJ37:TVK37 UFF37:UFG37 UPB37:UPC37 UYX37:UYY37 VIT37:VIU37 VSP37:VSQ37 WCL37:WCM37 WMH37:WMI37 WWD37:WWE37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X37:AH37 U38:U40 FL46:FN46 PH46:PJ46 ZD46:ZF46 AIZ46:AJB46 ASV46:ASX46 BCR46:BCT46 BMN46:BMP46 BWJ46:BWL46 CGF46:CGH46 CQB46:CQD46 CZX46:CZZ46 DJT46:DJV46 DTP46:DTR46 EDL46:EDN46 ENH46:ENJ46 EXD46:EXF46 FGZ46:FHB46 FQV46:FQX46 GAR46:GAT46 GKN46:GKP46 GUJ46:GUL46 HEF46:HEH46 HOB46:HOD46 HXX46:HXZ46 IHT46:IHV46 IRP46:IRR46 JBL46:JBN46 JLH46:JLJ46 JVD46:JVF46 KEZ46:KFB46 KOV46:KOX46 KYR46:KYT46 LIN46:LIP46 LSJ46:LSL46 MCF46:MCH46 MMB46:MMD46 MVX46:MVZ46 NFT46:NFV46 NPP46:NPR46 NZL46:NZN46 OJH46:OJJ46 OTD46:OTF46 PCZ46:PDB46 PMV46:PMX46 PWR46:PWT46 QGN46:QGP46 QQJ46:QQL46 RAF46:RAH46 RKB46:RKD46 RTX46:RTZ46 SDT46:SDV46 SNP46:SNR46 SXL46:SXN46 THH46:THJ46 TRD46:TRF46 UAZ46:UBB46 UKV46:UKX46 UUR46:UUT46 VEN46:VEP46 VOJ46:VOL46 VYF46:VYH46 WIB46:WID46 WRX46:WRZ46 FR46:FS46 PN46:PO46 ZJ46:ZK46 AJF46:AJG46 ATB46:ATC46 BCX46:BCY46 BMT46:BMU46 BWP46:BWQ46 CGL46:CGM46 CQH46:CQI46 DAD46:DAE46 DJZ46:DKA46 DTV46:DTW46 EDR46:EDS46 ENN46:ENO46 EXJ46:EXK46 FHF46:FHG46 FRB46:FRC46 GAX46:GAY46 GKT46:GKU46 GUP46:GUQ46 HEL46:HEM46 HOH46:HOI46 HYD46:HYE46 IHZ46:IIA46 IRV46:IRW46 JBR46:JBS46 JLN46:JLO46 JVJ46:JVK46 KFF46:KFG46 KPB46:KPC46 KYX46:KYY46 LIT46:LIU46 LSP46:LSQ46 MCL46:MCM46 MMH46:MMI46 MWD46:MWE46 NFZ46:NGA46 NPV46:NPW46 NZR46:NZS46 OJN46:OJO46 OTJ46:OTK46 PDF46:PDG46 PNB46:PNC46 PWX46:PWY46 QGT46:QGU46 QQP46:QQQ46 RAL46:RAM46 RKH46:RKI46 RUD46:RUE46 SDZ46:SEA46 SNV46:SNW46 SXR46:SXS46 THN46:THO46 TRJ46:TRK46 UBF46:UBG46 ULB46:ULC46 UUX46:UUY46 VET46:VEU46 VOP46:VOQ46 VYL46:VYM46 WIH46:WII46 WSD46:WSE46 FV46:FY46 PR46:PU46 ZN46:ZQ46 AJJ46:AJM46 ATF46:ATI46 BDB46:BDE46 BMX46:BNA46 BWT46:BWW46 CGP46:CGS46 CQL46:CQO46 DAH46:DAK46 DKD46:DKG46 DTZ46:DUC46 EDV46:EDY46 ENR46:ENU46 EXN46:EXQ46 FHJ46:FHM46 FRF46:FRI46 GBB46:GBE46 GKX46:GLA46 GUT46:GUW46 HEP46:HES46 HOL46:HOO46 HYH46:HYK46 IID46:IIG46 IRZ46:ISC46 JBV46:JBY46 JLR46:JLU46 JVN46:JVQ46 KFJ46:KFM46 KPF46:KPI46 KZB46:KZE46 LIX46:LJA46 LST46:LSW46 MCP46:MCS46 MML46:MMO46 MWH46:MWK46 NGD46:NGG46 NPZ46:NQC46 NZV46:NZY46 OJR46:OJU46 OTN46:OTQ46 PDJ46:PDM46 PNF46:PNI46 PXB46:PXE46 QGX46:QHA46 QQT46:QQW46 RAP46:RAS46 RKL46:RKO46 RUH46:RUK46 SED46:SEG46 SNZ46:SOC46 SXV46:SXY46 THR46:THU46 TRN46:TRQ46 UBJ46:UBM46 ULF46:ULI46 UVB46:UVE46 VEX46:VFA46 VOT46:VOW46 VYP46:VYS46 WIL46:WIO46 WSH46:WSK46 GB46:GC46 PX46:PY46 ZT46:ZU46 AJP46:AJQ46 ATL46:ATM46 BDH46:BDI46 BND46:BNE46 BWZ46:BXA46 CGV46:CGW46 CQR46:CQS46 DAN46:DAO46 DKJ46:DKK46 DUF46:DUG46 EEB46:EEC46 ENX46:ENY46 EXT46:EXU46 FHP46:FHQ46 FRL46:FRM46 GBH46:GBI46 GLD46:GLE46 GUZ46:GVA46 HEV46:HEW46 HOR46:HOS46 HYN46:HYO46 IIJ46:IIK46 ISF46:ISG46 JCB46:JCC46 JLX46:JLY46 JVT46:JVU46 KFP46:KFQ46 KPL46:KPM46 KZH46:KZI46 LJD46:LJE46 LSZ46:LTA46 MCV46:MCW46 MMR46:MMS46 MWN46:MWO46 NGJ46:NGK46 NQF46:NQG46 OAB46:OAC46 OJX46:OJY46 OTT46:OTU46 PDP46:PDQ46 PNL46:PNM46 PXH46:PXI46 QHD46:QHE46 QQZ46:QRA46 RAV46:RAW46 RKR46:RKS46 RUN46:RUO46 SEJ46:SEK46 SOF46:SOG46 SYB46:SYC46 THX46:THY46 TRT46:TRU46 UBP46:UBQ46 ULL46:ULM46 UVH46:UVI46 VFD46:VFE46 VOZ46:VPA46 VYV46:VYW46 WIR46:WIS46 WSN46:WSO46 F46:H46 GF46:GH46 QB46:QD46 ZX46:ZZ46 AJT46:AJV46 ATP46:ATR46 BDL46:BDN46 BNH46:BNJ46 BXD46:BXF46 CGZ46:CHB46 CQV46:CQX46 DAR46:DAT46 DKN46:DKP46 DUJ46:DUL46 EEF46:EEH46 EOB46:EOD46 EXX46:EXZ46 FHT46:FHV46 FRP46:FRR46 GBL46:GBN46 GLH46:GLJ46 GVD46:GVF46 HEZ46:HFB46 HOV46:HOX46 HYR46:HYT46 IIN46:IIP46 ISJ46:ISL46 JCF46:JCH46 JMB46:JMD46 JVX46:JVZ46 KFT46:KFV46 KPP46:KPR46 KZL46:KZN46 LJH46:LJJ46 LTD46:LTF46 MCZ46:MDB46 MMV46:MMX46 MWR46:MWT46 NGN46:NGP46 NQJ46:NQL46 OAF46:OAH46 OKB46:OKD46 OTX46:OTZ46 PDT46:PDV46 PNP46:PNR46 PXL46:PXN46 QHH46:QHJ46 QRD46:QRF46 RAZ46:RBB46 RKV46:RKX46 RUR46:RUT46 SEN46:SEP46 SOJ46:SOL46 SYF46:SYH46 TIB46:TID46 TRX46:TRZ46 UBT46:UBV46 ULP46:ULR46 UVL46:UVN46 VFH46:VFJ46 VPD46:VPF46 VYZ46:VZB46 WIV46:WIX46 WSR46:WST46 L46:U46 GL46:GM46 QH46:QI46 AAD46:AAE46 AJZ46:AKA46 ATV46:ATW46 BDR46:BDS46 BNN46:BNO46 BXJ46:BXK46 CHF46:CHG46 CRB46:CRC46 DAX46:DAY46 DKT46:DKU46 DUP46:DUQ46 EEL46:EEM46 EOH46:EOI46 EYD46:EYE46 FHZ46:FIA46 FRV46:FRW46 GBR46:GBS46 GLN46:GLO46 GVJ46:GVK46 HFF46:HFG46 HPB46:HPC46 HYX46:HYY46 IIT46:IIU46 ISP46:ISQ46 JCL46:JCM46 JMH46:JMI46 JWD46:JWE46 KFZ46:KGA46 KPV46:KPW46 KZR46:KZS46 LJN46:LJO46 LTJ46:LTK46 MDF46:MDG46 MNB46:MNC46 MWX46:MWY46 NGT46:NGU46 NQP46:NQQ46 OAL46:OAM46 OKH46:OKI46 OUD46:OUE46 PDZ46:PEA46 PNV46:PNW46 PXR46:PXS46 QHN46:QHO46 QRJ46:QRK46 RBF46:RBG46 RLB46:RLC46 RUX46:RUY46 SET46:SEU46 SOP46:SOQ46 SYL46:SYM46 TIH46:TII46 TSD46:TSE46 UBZ46:UCA46 ULV46:ULW46 UVR46:UVS46 VFN46:VFO46 VPJ46:VPK46 VZF46:VZG46 WJB46:WJC46 WSX46:WSY46 GP46:GR46 QL46:QN46 AAH46:AAJ46 AKD46:AKF46 ATZ46:AUB46 BDV46:BDX46 BNR46:BNT46 BXN46:BXP46 CHJ46:CHL46 CRF46:CRH46 DBB46:DBD46 DKX46:DKZ46 DUT46:DUV46 EEP46:EER46 EOL46:EON46 EYH46:EYJ46 FID46:FIF46 FRZ46:FSB46 GBV46:GBX46 GLR46:GLT46 GVN46:GVP46 HFJ46:HFL46 HPF46:HPH46 HZB46:HZD46 IIX46:IIZ46 IST46:ISV46 JCP46:JCR46 JML46:JMN46 JWH46:JWJ46 KGD46:KGF46 KPZ46:KQB46 KZV46:KZX46 LJR46:LJT46 LTN46:LTP46 MDJ46:MDL46 MNF46:MNH46 MXB46:MXD46 NGX46:NGZ46 NQT46:NQV46 OAP46:OAR46 OKL46:OKN46 OUH46:OUJ46 PED46:PEF46 PNZ46:POB46 PXV46:PXX46 QHR46:QHT46 QRN46:QRP46 RBJ46:RBL46 RLF46:RLH46 RVB46:RVD46 SEX46:SEZ46 SOT46:SOV46 SYP46:SYR46 TIL46:TIN46 TSH46:TSJ46 UCD46:UCF46 ULZ46:UMB46 UVV46:UVX46 VFR46:VFT46 VPN46:VPP46 VZJ46:VZL46 WJF46:WJH46 WTB46:WTD46 GV46:GW46 QR46:QS46 AAN46:AAO46 AKJ46:AKK46 AUF46:AUG46 BEB46:BEC46 BNX46:BNY46 BXT46:BXU46 CHP46:CHQ46 CRL46:CRM46 DBH46:DBI46 DLD46:DLE46 DUZ46:DVA46 EEV46:EEW46 EOR46:EOS46 EYN46:EYO46 FIJ46:FIK46 FSF46:FSG46 GCB46:GCC46 GLX46:GLY46 GVT46:GVU46 HFP46:HFQ46 HPL46:HPM46 HZH46:HZI46 IJD46:IJE46 ISZ46:ITA46 JCV46:JCW46 JMR46:JMS46 JWN46:JWO46 KGJ46:KGK46 KQF46:KQG46 LAB46:LAC46 LJX46:LJY46 LTT46:LTU46 MDP46:MDQ46 MNL46:MNM46 MXH46:MXI46 NHD46:NHE46 NQZ46:NRA46 OAV46:OAW46 OKR46:OKS46 OUN46:OUO46 PEJ46:PEK46 POF46:POG46 PYB46:PYC46 QHX46:QHY46 QRT46:QRU46 RBP46:RBQ46 RLL46:RLM46 RVH46:RVI46 SFD46:SFE46 SOZ46:SPA46 SYV46:SYW46 TIR46:TIS46 TSN46:TSO46 UCJ46:UCK46 UMF46:UMG46 UWB46:UWC46 VFX46:VFY46 VPT46:VPU46 VZP46:VZQ46 WJL46:WJM46 WTH46:WTI46 GZ46:HB46 QV46:QX46 AAR46:AAT46 AKN46:AKP46 AUJ46:AUL46 BEF46:BEH46 BOB46:BOD46 BXX46:BXZ46 CHT46:CHV46 CRP46:CRR46 DBL46:DBN46 DLH46:DLJ46 DVD46:DVF46 EEZ46:EFB46 EOV46:EOX46 EYR46:EYT46 FIN46:FIP46 FSJ46:FSL46 GCF46:GCH46 GMB46:GMD46 GVX46:GVZ46 HFT46:HFV46 HPP46:HPR46 HZL46:HZN46 IJH46:IJJ46 ITD46:ITF46 JCZ46:JDB46 JMV46:JMX46 JWR46:JWT46 KGN46:KGP46 KQJ46:KQL46 LAF46:LAH46 LKB46:LKD46 LTX46:LTZ46 MDT46:MDV46 MNP46:MNR46 MXL46:MXN46 NHH46:NHJ46 NRD46:NRF46 OAZ46:OBB46 OKV46:OKX46 OUR46:OUT46 PEN46:PEP46 POJ46:POL46 PYF46:PYH46 QIB46:QID46 QRX46:QRZ46 RBT46:RBV46 RLP46:RLR46 RVL46:RVN46 SFH46:SFJ46 SPD46:SPF46 SYZ46:SZB46 TIV46:TIX46 TSR46:TST46 UCN46:UCP46 UMJ46:UML46 UWF46:UWH46 VGB46:VGD46 VPX46:VPZ46 VZT46:VZV46 WJP46:WJR46 WTL46:WTN46 HF46:HG46 RB46:RC46 AAX46:AAY46 AKT46:AKU46 AUP46:AUQ46 BEL46:BEM46 BOH46:BOI46 BYD46:BYE46 CHZ46:CIA46 CRV46:CRW46 DBR46:DBS46 DLN46:DLO46 DVJ46:DVK46 EFF46:EFG46 EPB46:EPC46 EYX46:EYY46 FIT46:FIU46 FSP46:FSQ46 GCL46:GCM46 GMH46:GMI46 GWD46:GWE46 HFZ46:HGA46 HPV46:HPW46 HZR46:HZS46 IJN46:IJO46 ITJ46:ITK46 JDF46:JDG46 JNB46:JNC46 JWX46:JWY46 KGT46:KGU46 KQP46:KQQ46 LAL46:LAM46 LKH46:LKI46 LUD46:LUE46 MDZ46:MEA46 MNV46:MNW46 MXR46:MXS46 NHN46:NHO46 NRJ46:NRK46 OBF46:OBG46 OLB46:OLC46 OUX46:OUY46 PET46:PEU46 POP46:POQ46 PYL46:PYM46 QIH46:QII46 QSD46:QSE46 RBZ46:RCA46 RLV46:RLW46 RVR46:RVS46 SFN46:SFO46 SPJ46:SPK46 SZF46:SZG46 TJB46:TJC46 TSX46:TSY46 UCT46:UCU46 UMP46:UMQ46 UWL46:UWM46 VGH46:VGI46 VQD46:VQE46 VZZ46:WAA46 WJV46:WJW46 WTR46:WTS46 HJ46:HL46 RF46:RH46 ABB46:ABD46 AKX46:AKZ46 AUT46:AUV46 BEP46:BER46 BOL46:BON46 BYH46:BYJ46 CID46:CIF46 CRZ46:CSB46 DBV46:DBX46 DLR46:DLT46 DVN46:DVP46 EFJ46:EFL46 EPF46:EPH46 EZB46:EZD46 FIX46:FIZ46 FST46:FSV46 GCP46:GCR46 GML46:GMN46 GWH46:GWJ46 HGD46:HGF46 HPZ46:HQB46 HZV46:HZX46 IJR46:IJT46 ITN46:ITP46 JDJ46:JDL46 JNF46:JNH46 JXB46:JXD46 KGX46:KGZ46 KQT46:KQV46 LAP46:LAR46 LKL46:LKN46 LUH46:LUJ46 MED46:MEF46 MNZ46:MOB46 MXV46:MXX46 NHR46:NHT46 NRN46:NRP46 OBJ46:OBL46 OLF46:OLH46 OVB46:OVD46 PEX46:PEZ46 POT46:POV46 PYP46:PYR46 QIL46:QIN46 QSH46:QSJ46 RCD46:RCF46 RLZ46:RMB46 RVV46:RVX46 SFR46:SFT46 SPN46:SPP46 SZJ46:SZL46 TJF46:TJH46 TTB46:TTD46 UCX46:UCZ46 UMT46:UMV46 UWP46:UWR46 VGL46:VGN46 VQH46:VQJ46 WAD46:WAF46 WJZ46:WKB46 WTV46:WTX46 HP46:HQ46 RL46:RM46 ABH46:ABI46 ALD46:ALE46 AUZ46:AVA46 BEV46:BEW46 BOR46:BOS46 BYN46:BYO46 CIJ46:CIK46 CSF46:CSG46 DCB46:DCC46 DLX46:DLY46 DVT46:DVU46 EFP46:EFQ46 EPL46:EPM46 EZH46:EZI46 FJD46:FJE46 FSZ46:FTA46 GCV46:GCW46 GMR46:GMS46 GWN46:GWO46 HGJ46:HGK46 HQF46:HQG46 IAB46:IAC46 IJX46:IJY46 ITT46:ITU46 JDP46:JDQ46 JNL46:JNM46 JXH46:JXI46 KHD46:KHE46 KQZ46:KRA46 LAV46:LAW46 LKR46:LKS46 LUN46:LUO46 MEJ46:MEK46 MOF46:MOG46 MYB46:MYC46 NHX46:NHY46 NRT46:NRU46 OBP46:OBQ46 OLL46:OLM46 OVH46:OVI46 PFD46:PFE46 POZ46:PPA46 PYV46:PYW46 QIR46:QIS46 QSN46:QSO46 RCJ46:RCK46 RMF46:RMG46 RWB46:RWC46 SFX46:SFY46 SPT46:SPU46 SZP46:SZQ46 TJL46:TJM46 TTH46:TTI46 UDD46:UDE46 UMZ46:UNA46 UWV46:UWW46 VGR46:VGS46 VQN46:VQO46 WAJ46:WAK46 WKF46:WKG46 WUB46:WUC46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HZ46:IA46 RV46:RW46 ABR46:ABS46 ALN46:ALO46 AVJ46:AVK46 BFF46:BFG46 BPB46:BPC46 BYX46:BYY46 CIT46:CIU46 CSP46:CSQ46 DCL46:DCM46 DMH46:DMI46 DWD46:DWE46 EFZ46:EGA46 EPV46:EPW46 EZR46:EZS46 FJN46:FJO46 FTJ46:FTK46 GDF46:GDG46 GNB46:GNC46 GWX46:GWY46 HGT46:HGU46 HQP46:HQQ46 IAL46:IAM46 IKH46:IKI46 IUD46:IUE46 JDZ46:JEA46 JNV46:JNW46 JXR46:JXS46 KHN46:KHO46 KRJ46:KRK46 LBF46:LBG46 LLB46:LLC46 LUX46:LUY46 MET46:MEU46 MOP46:MOQ46 MYL46:MYM46 NIH46:NII46 NSD46:NSE46 OBZ46:OCA46 OLV46:OLW46 OVR46:OVS46 PFN46:PFO46 PPJ46:PPK46 PZF46:PZG46 QJB46:QJC46 QSX46:QSY46 RCT46:RCU46 RMP46:RMQ46 RWL46:RWM46 SGH46:SGI46 SQD46:SQE46 SZZ46:TAA46 TJV46:TJW46 TTR46:TTS46 UDN46:UDO46 UNJ46:UNK46 UXF46:UXG46 VHB46:VHC46 VQX46:VQY46 WAT46:WAU46 WKP46:WKQ46 WUL46:WUM46 ID46:IF46 RZ46:SB46 ABV46:ABX46 ALR46:ALT46 AVN46:AVP46 BFJ46:BFL46 BPF46:BPH46 BZB46:BZD46 CIX46:CIZ46 CST46:CSV46 DCP46:DCR46 DML46:DMN46 DWH46:DWJ46 EGD46:EGF46 EPZ46:EQB46 EZV46:EZX46 FJR46:FJT46 FTN46:FTP46 GDJ46:GDL46 GNF46:GNH46 GXB46:GXD46 HGX46:HGZ46 HQT46:HQV46 IAP46:IAR46 IKL46:IKN46 IUH46:IUJ46 JED46:JEF46 JNZ46:JOB46 JXV46:JXX46 KHR46:KHT46 KRN46:KRP46 LBJ46:LBL46 LLF46:LLH46 LVB46:LVD46 MEX46:MEZ46 MOT46:MOV46 MYP46:MYR46 NIL46:NIN46 NSH46:NSJ46 OCD46:OCF46 OLZ46:OMB46 OVV46:OVX46 PFR46:PFT46 PPN46:PPP46 PZJ46:PZL46 QJF46:QJH46 QTB46:QTD46 RCX46:RCZ46 RMT46:RMV46 RWP46:RWR46 SGL46:SGN46 SQH46:SQJ46 TAD46:TAF46 TJZ46:TKB46 TTV46:TTX46 UDR46:UDT46 UNN46:UNP46 UXJ46:UXL46 VHF46:VHH46 VRB46:VRD46 WAX46:WAZ46 WKT46:WKV46 WUP46:WUR46 IJ46:IK46 SF46:SG46 ACB46:ACC46 ALX46:ALY46 AVT46:AVU46 BFP46:BFQ46 BPL46:BPM46 BZH46:BZI46 CJD46:CJE46 CSZ46:CTA46 DCV46:DCW46 DMR46:DMS46 DWN46:DWO46 EGJ46:EGK46 EQF46:EQG46 FAB46:FAC46 FJX46:FJY46 FTT46:FTU46 GDP46:GDQ46 GNL46:GNM46 GXH46:GXI46 HHD46:HHE46 HQZ46:HRA46 IAV46:IAW46 IKR46:IKS46 IUN46:IUO46 JEJ46:JEK46 JOF46:JOG46 JYB46:JYC46 KHX46:KHY46 KRT46:KRU46 LBP46:LBQ46 LLL46:LLM46 LVH46:LVI46 MFD46:MFE46 MOZ46:MPA46 MYV46:MYW46 NIR46:NIS46 NSN46:NSO46 OCJ46:OCK46 OMF46:OMG46 OWB46:OWC46 PFX46:PFY46 PPT46:PPU46 PZP46:PZQ46 QJL46:QJM46 QTH46:QTI46 RDD46:RDE46 RMZ46:RNA46 RWV46:RWW46 SGR46:SGS46 SQN46:SQO46 TAJ46:TAK46 TKF46:TKG46 TUB46:TUC46 UDX46:UDY46 UNT46:UNU46 UXP46:UXQ46 VHL46:VHM46 VRH46:VRI46 WBD46:WBE46 WKZ46:WLA46 WUV46:WUW46 IN46:IP46 SJ46:SL46 ACF46:ACH46 AMB46:AMD46 AVX46:AVZ46 BFT46:BFV46 BPP46:BPR46 BZL46:BZN46 CJH46:CJJ46 CTD46:CTF46 DCZ46:DDB46 DMV46:DMX46 DWR46:DWT46 EGN46:EGP46 EQJ46:EQL46 FAF46:FAH46 FKB46:FKD46 FTX46:FTZ46 GDT46:GDV46 GNP46:GNR46 GXL46:GXN46 HHH46:HHJ46 HRD46:HRF46 IAZ46:IBB46 IKV46:IKX46 IUR46:IUT46 JEN46:JEP46 JOJ46:JOL46 JYF46:JYH46 KIB46:KID46 KRX46:KRZ46 LBT46:LBV46 LLP46:LLR46 LVL46:LVN46 MFH46:MFJ46 MPD46:MPF46 MYZ46:MZB46 NIV46:NIX46 NSR46:NST46 OCN46:OCP46 OMJ46:OML46 OWF46:OWH46 PGB46:PGD46 PPX46:PPZ46 PZT46:PZV46 QJP46:QJR46 QTL46:QTN46 RDH46:RDJ46 RND46:RNF46 RWZ46:RXB46 SGV46:SGX46 SQR46:SQT46 TAN46:TAP46 TKJ46:TKL46 TUF46:TUH46 UEB46:UED46 UNX46:UNZ46 UXT46:UXV46 VHP46:VHR46 VRL46:VRN46 WBH46:WBJ46 WLD46:WLF46 WUZ46:WVB46 IT46:IU46 SP46:SQ46 ACL46:ACM46 AMH46:AMI46 AWD46:AWE46 BFZ46:BGA46 BPV46:BPW46 BZR46:BZS46 CJN46:CJO46 CTJ46:CTK46 DDF46:DDG46 DNB46:DNC46 DWX46:DWY46 EGT46:EGU46 EQP46:EQQ46 FAL46:FAM46 FKH46:FKI46 FUD46:FUE46 GDZ46:GEA46 GNV46:GNW46 GXR46:GXS46 HHN46:HHO46 HRJ46:HRK46 IBF46:IBG46 ILB46:ILC46 IUX46:IUY46 JET46:JEU46 JOP46:JOQ46 JYL46:JYM46 KIH46:KII46 KSD46:KSE46 LBZ46:LCA46 LLV46:LLW46 LVR46:LVS46 MFN46:MFO46 MPJ46:MPK46 MZF46:MZG46 NJB46:NJC46 NSX46:NSY46 OCT46:OCU46 OMP46:OMQ46 OWL46:OWM46 PGH46:PGI46 PQD46:PQE46 PZZ46:QAA46 QJV46:QJW46 QTR46:QTS46 RDN46:RDO46 RNJ46:RNK46 RXF46:RXG46 SHB46:SHC46 SQX46:SQY46 TAT46:TAU46 TKP46:TKQ46 TUL46:TUM46 UEH46:UEI46 UOD46:UOE46 UXZ46:UYA46 VHV46:VHW46 VRR46:VRS46 WBN46:WBO46 WLJ46:WLK46 WVF46:WVG46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JH46:JI46 TD46:TE46 ACZ46:ADA46 AMV46:AMW46 AWR46:AWS46 BGN46:BGO46 BQJ46:BQK46 CAF46:CAG46 CKB46:CKC46 CTX46:CTY46 DDT46:DDU46 DNP46:DNQ46 DXL46:DXM46 EHH46:EHI46 ERD46:ERE46 FAZ46:FBA46 FKV46:FKW46 FUR46:FUS46 GEN46:GEO46 GOJ46:GOK46 GYF46:GYG46 HIB46:HIC46 HRX46:HRY46 IBT46:IBU46 ILP46:ILQ46 IVL46:IVM46 JFH46:JFI46 JPD46:JPE46 JYZ46:JZA46 KIV46:KIW46 KSR46:KSS46 LCN46:LCO46 LMJ46:LMK46 LWF46:LWG46 MGB46:MGC46 MPX46:MPY46 MZT46:MZU46 NJP46:NJQ46 NTL46:NTM46 ODH46:ODI46 OND46:ONE46 OWZ46:OXA46 PGV46:PGW46 PQR46:PQS46 QAN46:QAO46 QKJ46:QKK46 QUF46:QUG46 REB46:REC46 RNX46:RNY46 RXT46:RXU46 SHP46:SHQ46 SRL46:SRM46 TBH46:TBI46 TLD46:TLE46 TUZ46:TVA46 UEV46:UEW46 UOR46:UOS46 UYN46:UYO46 VIJ46:VIK46 VSF46:VSG46 WCB46:WCC46 WLX46:WLY46 WVT46:WVU46 JN46:JO46 TJ46:TK46 ADF46:ADG46 ANB46:ANC46 AWX46:AWY46 BGT46:BGU46 BQP46:BQQ46 CAL46:CAM46 CKH46:CKI46 CUD46:CUE46 DDZ46:DEA46 DNV46:DNW46 DXR46:DXS46 EHN46:EHO46 ERJ46:ERK46 FBF46:FBG46 FLB46:FLC46 FUX46:FUY46 GET46:GEU46 GOP46:GOQ46 GYL46:GYM46 HIH46:HII46 HSD46:HSE46 IBZ46:ICA46 ILV46:ILW46 IVR46:IVS46 JFN46:JFO46 JPJ46:JPK46 JZF46:JZG46 KJB46:KJC46 KSX46:KSY46 LCT46:LCU46 LMP46:LMQ46 LWL46:LWM46 MGH46:MGI46 MQD46:MQE46 MZZ46:NAA46 NJV46:NJW46 NTR46:NTS46 ODN46:ODO46 ONJ46:ONK46 OXF46:OXG46 PHB46:PHC46 PQX46:PQY46 QAT46:QAU46 QKP46:QKQ46 QUL46:QUM46 REH46:REI46 ROD46:ROE46 RXZ46:RYA46 SHV46:SHW46 SRR46:SRS46 TBN46:TBO46 TLJ46:TLK46 TVF46:TVG46 UFB46:UFC46 UOX46:UOY46 UYT46:UYU46 VIP46:VIQ46 VSL46:VSM46 WCH46:WCI46 WMD46:WME46 WVZ46:WWA46 KB46:KD46 TX46:TZ46 ADT46:ADV46 ANP46:ANR46 AXL46:AXN46 BHH46:BHJ46 BRD46:BRF46 CAZ46:CBB46 CKV46:CKX46 CUR46:CUT46 DEN46:DEP46 DOJ46:DOL46 DYF46:DYH46 EIB46:EID46 ERX46:ERZ46 FBT46:FBV46 FLP46:FLR46 FVL46:FVN46 GFH46:GFJ46 GPD46:GPF46 GYZ46:GZB46 HIV46:HIX46 HSR46:HST46 ICN46:ICP46 IMJ46:IML46 IWF46:IWH46 JGB46:JGD46 JPX46:JPZ46 JZT46:JZV46 KJP46:KJR46 KTL46:KTN46 LDH46:LDJ46 LND46:LNF46 LWZ46:LXB46 MGV46:MGX46 MQR46:MQT46 NAN46:NAP46 NKJ46:NKL46 NUF46:NUH46 OEB46:OED46 ONX46:ONZ46 OXT46:OXV46 PHP46:PHR46 PRL46:PRN46 QBH46:QBJ46 QLD46:QLF46 QUZ46:QVB46 REV46:REX46 ROR46:ROT46 RYN46:RYP46 SIJ46:SIL46 SSF46:SSH46 TCB46:TCD46 TLX46:TLZ46 TVT46:TVV46 UFP46:UFR46 UPL46:UPN46 UZH46:UZJ46 VJD46:VJF46 VSZ46:VTB46 WCV46:WCX46 WMR46:WMT46 WWN46:WWP46 AL46:AM46 KH46:KI46 UD46:UE46 ADZ46:AEA46 ANV46:ANW46 AXR46:AXS46 BHN46:BHO46 BRJ46:BRK46 CBF46:CBG46 CLB46:CLC46 CUX46:CUY46 DET46:DEU46 DOP46:DOQ46 DYL46:DYM46 EIH46:EII46 ESD46:ESE46 FBZ46:FCA46 FLV46:FLW46 FVR46:FVS46 GFN46:GFO46 GPJ46:GPK46 GZF46:GZG46 HJB46:HJC46 HSX46:HSY46 ICT46:ICU46 IMP46:IMQ46 IWL46:IWM46 JGH46:JGI46 JQD46:JQE46 JZZ46:KAA46 KJV46:KJW46 KTR46:KTS46 LDN46:LDO46 LNJ46:LNK46 LXF46:LXG46 MHB46:MHC46 MQX46:MQY46 NAT46:NAU46 NKP46:NKQ46 NUL46:NUM46 OEH46:OEI46 OOD46:OOE46 OXZ46:OYA46 PHV46:PHW46 PRR46:PRS46 QBN46:QBO46 QLJ46:QLK46 QVF46:QVG46 RFB46:RFC46 ROX46:ROY46 RYT46:RYU46 SIP46:SIQ46 SSL46:SSM46 TCH46:TCI46 TMD46:TME46 TVZ46:TWA46 UFV46:UFW46 UPR46:UPS46 UZN46:UZO46 VJJ46:VJK46 VTF46:VTG46 WDB46:WDC46 WMX46:WMY46 WWT46:WWU46 JR46:JS46 TN46:TO46 ADJ46:ADK46 ANF46:ANG46 AXB46:AXC46 BGX46:BGY46 BQT46:BQU46 CAP46:CAQ46 CKL46:CKM46 CUH46:CUI46 DED46:DEE46 DNZ46:DOA46 DXV46:DXW46 EHR46:EHS46 ERN46:ERO46 FBJ46:FBK46 FLF46:FLG46 FVB46:FVC46 GEX46:GEY46 GOT46:GOU46 GYP46:GYQ46 HIL46:HIM46 HSH46:HSI46 ICD46:ICE46 ILZ46:IMA46 IVV46:IVW46 JFR46:JFS46 JPN46:JPO46 JZJ46:JZK46 KJF46:KJG46 KTB46:KTC46 LCX46:LCY46 LMT46:LMU46 LWP46:LWQ46 MGL46:MGM46 MQH46:MQI46 NAD46:NAE46 NJZ46:NKA46 NTV46:NTW46 ODR46:ODS46 ONN46:ONO46 OXJ46:OXK46 PHF46:PHG46 PRB46:PRC46 QAX46:QAY46 QKT46:QKU46 QUP46:QUQ46 REL46:REM46 ROH46:ROI46 RYD46:RYE46 SHZ46:SIA46 SRV46:SRW46 TBR46:TBS46 TLN46:TLO46 TVJ46:TVK46 UFF46:UFG46 UPB46:UPC46 UYX46:UYY46 VIT46:VIU46 VSP46:VSQ46 WCL46:WCM46 WMH46:WMI46 WWD46:WWE46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X46:AH46 U47 U9:U31 FM53:FO53 PI53:PK53 ZE53:ZG53 AJA53:AJC53 ASW53:ASY53 BCS53:BCU53 BMO53:BMQ53 BWK53:BWM53 CGG53:CGI53 CQC53:CQE53 CZY53:DAA53 DJU53:DJW53 DTQ53:DTS53 EDM53:EDO53 ENI53:ENK53 EXE53:EXG53 FHA53:FHC53 FQW53:FQY53 GAS53:GAU53 GKO53:GKQ53 GUK53:GUM53 HEG53:HEI53 HOC53:HOE53 HXY53:HYA53 IHU53:IHW53 IRQ53:IRS53 JBM53:JBO53 JLI53:JLK53 JVE53:JVG53 KFA53:KFC53 KOW53:KOY53 KYS53:KYU53 LIO53:LIQ53 LSK53:LSM53 MCG53:MCI53 MMC53:MME53 MVY53:MWA53 NFU53:NFW53 NPQ53:NPS53 NZM53:NZO53 OJI53:OJK53 OTE53:OTG53 PDA53:PDC53 PMW53:PMY53 PWS53:PWU53 QGO53:QGQ53 QQK53:QQM53 RAG53:RAI53 RKC53:RKE53 RTY53:RUA53 SDU53:SDW53 SNQ53:SNS53 SXM53:SXO53 THI53:THK53 TRE53:TRG53 UBA53:UBC53 UKW53:UKY53 UUS53:UUU53 VEO53:VEQ53 VOK53:VOM53 VYG53:VYI53 WIC53:WIE53 WRY53:WSA53 FS53:FT53 PO53:PP53 ZK53:ZL53 AJG53:AJH53 ATC53:ATD53 BCY53:BCZ53 BMU53:BMV53 BWQ53:BWR53 CGM53:CGN53 CQI53:CQJ53 DAE53:DAF53 DKA53:DKB53 DTW53:DTX53 EDS53:EDT53 ENO53:ENP53 EXK53:EXL53 FHG53:FHH53 FRC53:FRD53 GAY53:GAZ53 GKU53:GKV53 GUQ53:GUR53 HEM53:HEN53 HOI53:HOJ53 HYE53:HYF53 IIA53:IIB53 IRW53:IRX53 JBS53:JBT53 JLO53:JLP53 JVK53:JVL53 KFG53:KFH53 KPC53:KPD53 KYY53:KYZ53 LIU53:LIV53 LSQ53:LSR53 MCM53:MCN53 MMI53:MMJ53 MWE53:MWF53 NGA53:NGB53 NPW53:NPX53 NZS53:NZT53 OJO53:OJP53 OTK53:OTL53 PDG53:PDH53 PNC53:PND53 PWY53:PWZ53 QGU53:QGV53 QQQ53:QQR53 RAM53:RAN53 RKI53:RKJ53 RUE53:RUF53 SEA53:SEB53 SNW53:SNX53 SXS53:SXT53 THO53:THP53 TRK53:TRL53 UBG53:UBH53 ULC53:ULD53 UUY53:UUZ53 VEU53:VEV53 VOQ53:VOR53 VYM53:VYN53 WII53:WIJ53 WSE53:WSF53 FW53:FZ53 PS53:PV53 ZO53:ZR53 AJK53:AJN53 ATG53:ATJ53 BDC53:BDF53 BMY53:BNB53 BWU53:BWX53 CGQ53:CGT53 CQM53:CQP53 DAI53:DAL53 DKE53:DKH53 DUA53:DUD53 EDW53:EDZ53 ENS53:ENV53 EXO53:EXR53 FHK53:FHN53 FRG53:FRJ53 GBC53:GBF53 GKY53:GLB53 GUU53:GUX53 HEQ53:HET53 HOM53:HOP53 HYI53:HYL53 IIE53:IIH53 ISA53:ISD53 JBW53:JBZ53 JLS53:JLV53 JVO53:JVR53 KFK53:KFN53 KPG53:KPJ53 KZC53:KZF53 LIY53:LJB53 LSU53:LSX53 MCQ53:MCT53 MMM53:MMP53 MWI53:MWL53 NGE53:NGH53 NQA53:NQD53 NZW53:NZZ53 OJS53:OJV53 OTO53:OTR53 PDK53:PDN53 PNG53:PNJ53 PXC53:PXF53 QGY53:QHB53 QQU53:QQX53 RAQ53:RAT53 RKM53:RKP53 RUI53:RUL53 SEE53:SEH53 SOA53:SOD53 SXW53:SXZ53 THS53:THV53 TRO53:TRR53 UBK53:UBN53 ULG53:ULJ53 UVC53:UVF53 VEY53:VFB53 VOU53:VOX53 VYQ53:VYT53 WIM53:WIP53 WSI53:WSL53 GC53:GD53 PY53:PZ53 ZU53:ZV53 AJQ53:AJR53 ATM53:ATN53 BDI53:BDJ53 BNE53:BNF53 BXA53:BXB53 CGW53:CGX53 CQS53:CQT53 DAO53:DAP53 DKK53:DKL53 DUG53:DUH53 EEC53:EED53 ENY53:ENZ53 EXU53:EXV53 FHQ53:FHR53 FRM53:FRN53 GBI53:GBJ53 GLE53:GLF53 GVA53:GVB53 HEW53:HEX53 HOS53:HOT53 HYO53:HYP53 IIK53:IIL53 ISG53:ISH53 JCC53:JCD53 JLY53:JLZ53 JVU53:JVV53 KFQ53:KFR53 KPM53:KPN53 KZI53:KZJ53 LJE53:LJF53 LTA53:LTB53 MCW53:MCX53 MMS53:MMT53 MWO53:MWP53 NGK53:NGL53 NQG53:NQH53 OAC53:OAD53 OJY53:OJZ53 OTU53:OTV53 PDQ53:PDR53 PNM53:PNN53 PXI53:PXJ53 QHE53:QHF53 QRA53:QRB53 RAW53:RAX53 RKS53:RKT53 RUO53:RUP53 SEK53:SEL53 SOG53:SOH53 SYC53:SYD53 THY53:THZ53 TRU53:TRV53 UBQ53:UBR53 ULM53:ULN53 UVI53:UVJ53 VFE53:VFF53 VPA53:VPB53 VYW53:VYX53 WIS53:WIT53 WSO53:WSP53 F53:H53 GG53:GI53 QC53:QE53 ZY53:AAA53 AJU53:AJW53 ATQ53:ATS53 BDM53:BDO53 BNI53:BNK53 BXE53:BXG53 CHA53:CHC53 CQW53:CQY53 DAS53:DAU53 DKO53:DKQ53 DUK53:DUM53 EEG53:EEI53 EOC53:EOE53 EXY53:EYA53 FHU53:FHW53 FRQ53:FRS53 GBM53:GBO53 GLI53:GLK53 GVE53:GVG53 HFA53:HFC53 HOW53:HOY53 HYS53:HYU53 IIO53:IIQ53 ISK53:ISM53 JCG53:JCI53 JMC53:JME53 JVY53:JWA53 KFU53:KFW53 KPQ53:KPS53 KZM53:KZO53 LJI53:LJK53 LTE53:LTG53 MDA53:MDC53 MMW53:MMY53 MWS53:MWU53 NGO53:NGQ53 NQK53:NQM53 OAG53:OAI53 OKC53:OKE53 OTY53:OUA53 PDU53:PDW53 PNQ53:PNS53 PXM53:PXO53 QHI53:QHK53 QRE53:QRG53 RBA53:RBC53 RKW53:RKY53 RUS53:RUU53 SEO53:SEQ53 SOK53:SOM53 SYG53:SYI53 TIC53:TIE53 TRY53:TSA53 UBU53:UBW53 ULQ53:ULS53 UVM53:UVO53 VFI53:VFK53 VPE53:VPG53 VZA53:VZC53 WIW53:WIY53 WSS53:WSU53 M53:V53 GM53:GN53 QI53:QJ53 AAE53:AAF53 AKA53:AKB53 ATW53:ATX53 BDS53:BDT53 BNO53:BNP53 BXK53:BXL53 CHG53:CHH53 CRC53:CRD53 DAY53:DAZ53 DKU53:DKV53 DUQ53:DUR53 EEM53:EEN53 EOI53:EOJ53 EYE53:EYF53 FIA53:FIB53 FRW53:FRX53 GBS53:GBT53 GLO53:GLP53 GVK53:GVL53 HFG53:HFH53 HPC53:HPD53 HYY53:HYZ53 IIU53:IIV53 ISQ53:ISR53 JCM53:JCN53 JMI53:JMJ53 JWE53:JWF53 KGA53:KGB53 KPW53:KPX53 KZS53:KZT53 LJO53:LJP53 LTK53:LTL53 MDG53:MDH53 MNC53:MND53 MWY53:MWZ53 NGU53:NGV53 NQQ53:NQR53 OAM53:OAN53 OKI53:OKJ53 OUE53:OUF53 PEA53:PEB53 PNW53:PNX53 PXS53:PXT53 QHO53:QHP53 QRK53:QRL53 RBG53:RBH53 RLC53:RLD53 RUY53:RUZ53 SEU53:SEV53 SOQ53:SOR53 SYM53:SYN53 TII53:TIJ53 TSE53:TSF53 UCA53:UCB53 ULW53:ULX53 UVS53:UVT53 VFO53:VFP53 VPK53:VPL53 VZG53:VZH53 WJC53:WJD53 WSY53:WSZ53 GQ53:GS53 QM53:QO53 AAI53:AAK53 AKE53:AKG53 AUA53:AUC53 BDW53:BDY53 BNS53:BNU53 BXO53:BXQ53 CHK53:CHM53 CRG53:CRI53 DBC53:DBE53 DKY53:DLA53 DUU53:DUW53 EEQ53:EES53 EOM53:EOO53 EYI53:EYK53 FIE53:FIG53 FSA53:FSC53 GBW53:GBY53 GLS53:GLU53 GVO53:GVQ53 HFK53:HFM53 HPG53:HPI53 HZC53:HZE53 IIY53:IJA53 ISU53:ISW53 JCQ53:JCS53 JMM53:JMO53 JWI53:JWK53 KGE53:KGG53 KQA53:KQC53 KZW53:KZY53 LJS53:LJU53 LTO53:LTQ53 MDK53:MDM53 MNG53:MNI53 MXC53:MXE53 NGY53:NHA53 NQU53:NQW53 OAQ53:OAS53 OKM53:OKO53 OUI53:OUK53 PEE53:PEG53 POA53:POC53 PXW53:PXY53 QHS53:QHU53 QRO53:QRQ53 RBK53:RBM53 RLG53:RLI53 RVC53:RVE53 SEY53:SFA53 SOU53:SOW53 SYQ53:SYS53 TIM53:TIO53 TSI53:TSK53 UCE53:UCG53 UMA53:UMC53 UVW53:UVY53 VFS53:VFU53 VPO53:VPQ53 VZK53:VZM53 WJG53:WJI53 WTC53:WTE53 GW53:GX53 QS53:QT53 AAO53:AAP53 AKK53:AKL53 AUG53:AUH53 BEC53:BED53 BNY53:BNZ53 BXU53:BXV53 CHQ53:CHR53 CRM53:CRN53 DBI53:DBJ53 DLE53:DLF53 DVA53:DVB53 EEW53:EEX53 EOS53:EOT53 EYO53:EYP53 FIK53:FIL53 FSG53:FSH53 GCC53:GCD53 GLY53:GLZ53 GVU53:GVV53 HFQ53:HFR53 HPM53:HPN53 HZI53:HZJ53 IJE53:IJF53 ITA53:ITB53 JCW53:JCX53 JMS53:JMT53 JWO53:JWP53 KGK53:KGL53 KQG53:KQH53 LAC53:LAD53 LJY53:LJZ53 LTU53:LTV53 MDQ53:MDR53 MNM53:MNN53 MXI53:MXJ53 NHE53:NHF53 NRA53:NRB53 OAW53:OAX53 OKS53:OKT53 OUO53:OUP53 PEK53:PEL53 POG53:POH53 PYC53:PYD53 QHY53:QHZ53 QRU53:QRV53 RBQ53:RBR53 RLM53:RLN53 RVI53:RVJ53 SFE53:SFF53 SPA53:SPB53 SYW53:SYX53 TIS53:TIT53 TSO53:TSP53 UCK53:UCL53 UMG53:UMH53 UWC53:UWD53 VFY53:VFZ53 VPU53:VPV53 VZQ53:VZR53 WJM53:WJN53 WTI53:WTJ53 HA53:HC53 QW53:QY53 AAS53:AAU53 AKO53:AKQ53 AUK53:AUM53 BEG53:BEI53 BOC53:BOE53 BXY53:BYA53 CHU53:CHW53 CRQ53:CRS53 DBM53:DBO53 DLI53:DLK53 DVE53:DVG53 EFA53:EFC53 EOW53:EOY53 EYS53:EYU53 FIO53:FIQ53 FSK53:FSM53 GCG53:GCI53 GMC53:GME53 GVY53:GWA53 HFU53:HFW53 HPQ53:HPS53 HZM53:HZO53 IJI53:IJK53 ITE53:ITG53 JDA53:JDC53 JMW53:JMY53 JWS53:JWU53 KGO53:KGQ53 KQK53:KQM53 LAG53:LAI53 LKC53:LKE53 LTY53:LUA53 MDU53:MDW53 MNQ53:MNS53 MXM53:MXO53 NHI53:NHK53 NRE53:NRG53 OBA53:OBC53 OKW53:OKY53 OUS53:OUU53 PEO53:PEQ53 POK53:POM53 PYG53:PYI53 QIC53:QIE53 QRY53:QSA53 RBU53:RBW53 RLQ53:RLS53 RVM53:RVO53 SFI53:SFK53 SPE53:SPG53 SZA53:SZC53 TIW53:TIY53 TSS53:TSU53 UCO53:UCQ53 UMK53:UMM53 UWG53:UWI53 VGC53:VGE53 VPY53:VQA53 VZU53:VZW53 WJQ53:WJS53 WTM53:WTO53 HG53:HH53 RC53:RD53 AAY53:AAZ53 AKU53:AKV53 AUQ53:AUR53 BEM53:BEN53 BOI53:BOJ53 BYE53:BYF53 CIA53:CIB53 CRW53:CRX53 DBS53:DBT53 DLO53:DLP53 DVK53:DVL53 EFG53:EFH53 EPC53:EPD53 EYY53:EYZ53 FIU53:FIV53 FSQ53:FSR53 GCM53:GCN53 GMI53:GMJ53 GWE53:GWF53 HGA53:HGB53 HPW53:HPX53 HZS53:HZT53 IJO53:IJP53 ITK53:ITL53 JDG53:JDH53 JNC53:JND53 JWY53:JWZ53 KGU53:KGV53 KQQ53:KQR53 LAM53:LAN53 LKI53:LKJ53 LUE53:LUF53 MEA53:MEB53 MNW53:MNX53 MXS53:MXT53 NHO53:NHP53 NRK53:NRL53 OBG53:OBH53 OLC53:OLD53 OUY53:OUZ53 PEU53:PEV53 POQ53:POR53 PYM53:PYN53 QII53:QIJ53 QSE53:QSF53 RCA53:RCB53 RLW53:RLX53 RVS53:RVT53 SFO53:SFP53 SPK53:SPL53 SZG53:SZH53 TJC53:TJD53 TSY53:TSZ53 UCU53:UCV53 UMQ53:UMR53 UWM53:UWN53 VGI53:VGJ53 VQE53:VQF53 WAA53:WAB53 WJW53:WJX53 WTS53:WTT53 HK53:HM53 RG53:RI53 ABC53:ABE53 AKY53:ALA53 AUU53:AUW53 BEQ53:BES53 BOM53:BOO53 BYI53:BYK53 CIE53:CIG53 CSA53:CSC53 DBW53:DBY53 DLS53:DLU53 DVO53:DVQ53 EFK53:EFM53 EPG53:EPI53 EZC53:EZE53 FIY53:FJA53 FSU53:FSW53 GCQ53:GCS53 GMM53:GMO53 GWI53:GWK53 HGE53:HGG53 HQA53:HQC53 HZW53:HZY53 IJS53:IJU53 ITO53:ITQ53 JDK53:JDM53 JNG53:JNI53 JXC53:JXE53 KGY53:KHA53 KQU53:KQW53 LAQ53:LAS53 LKM53:LKO53 LUI53:LUK53 MEE53:MEG53 MOA53:MOC53 MXW53:MXY53 NHS53:NHU53 NRO53:NRQ53 OBK53:OBM53 OLG53:OLI53 OVC53:OVE53 PEY53:PFA53 POU53:POW53 PYQ53:PYS53 QIM53:QIO53 QSI53:QSK53 RCE53:RCG53 RMA53:RMC53 RVW53:RVY53 SFS53:SFU53 SPO53:SPQ53 SZK53:SZM53 TJG53:TJI53 TTC53:TTE53 UCY53:UDA53 UMU53:UMW53 UWQ53:UWS53 VGM53:VGO53 VQI53:VQK53 WAE53:WAG53 WKA53:WKC53 WTW53:WTY53 HQ53:HR53 RM53:RN53 ABI53:ABJ53 ALE53:ALF53 AVA53:AVB53 BEW53:BEX53 BOS53:BOT53 BYO53:BYP53 CIK53:CIL53 CSG53:CSH53 DCC53:DCD53 DLY53:DLZ53 DVU53:DVV53 EFQ53:EFR53 EPM53:EPN53 EZI53:EZJ53 FJE53:FJF53 FTA53:FTB53 GCW53:GCX53 GMS53:GMT53 GWO53:GWP53 HGK53:HGL53 HQG53:HQH53 IAC53:IAD53 IJY53:IJZ53 ITU53:ITV53 JDQ53:JDR53 JNM53:JNN53 JXI53:JXJ53 KHE53:KHF53 KRA53:KRB53 LAW53:LAX53 LKS53:LKT53 LUO53:LUP53 MEK53:MEL53 MOG53:MOH53 MYC53:MYD53 NHY53:NHZ53 NRU53:NRV53 OBQ53:OBR53 OLM53:OLN53 OVI53:OVJ53 PFE53:PFF53 PPA53:PPB53 PYW53:PYX53 QIS53:QIT53 QSO53:QSP53 RCK53:RCL53 RMG53:RMH53 RWC53:RWD53 SFY53:SFZ53 SPU53:SPV53 SZQ53:SZR53 TJM53:TJN53 TTI53:TTJ53 UDE53:UDF53 UNA53:UNB53 UWW53:UWX53 VGS53:VGT53 VQO53:VQP53 WAK53:WAL53 WKG53:WKH53 WUC53:WUD53 HU53:HW53 RQ53:RS53 ABM53:ABO53 ALI53:ALK53 AVE53:AVG53 BFA53:BFC53 BOW53:BOY53 BYS53:BYU53 CIO53:CIQ53 CSK53:CSM53 DCG53:DCI53 DMC53:DME53 DVY53:DWA53 EFU53:EFW53 EPQ53:EPS53 EZM53:EZO53 FJI53:FJK53 FTE53:FTG53 GDA53:GDC53 GMW53:GMY53 GWS53:GWU53 HGO53:HGQ53 HQK53:HQM53 IAG53:IAI53 IKC53:IKE53 ITY53:IUA53 JDU53:JDW53 JNQ53:JNS53 JXM53:JXO53 KHI53:KHK53 KRE53:KRG53 LBA53:LBC53 LKW53:LKY53 LUS53:LUU53 MEO53:MEQ53 MOK53:MOM53 MYG53:MYI53 NIC53:NIE53 NRY53:NSA53 OBU53:OBW53 OLQ53:OLS53 OVM53:OVO53 PFI53:PFK53 PPE53:PPG53 PZA53:PZC53 QIW53:QIY53 QSS53:QSU53 RCO53:RCQ53 RMK53:RMM53 RWG53:RWI53 SGC53:SGE53 SPY53:SQA53 SZU53:SZW53 TJQ53:TJS53 TTM53:TTO53 UDI53:UDK53 UNE53:UNG53 UXA53:UXC53 VGW53:VGY53 VQS53:VQU53 WAO53:WAQ53 WKK53:WKM53 WUG53:WUI53 IA53:IB53 RW53:RX53 ABS53:ABT53 ALO53:ALP53 AVK53:AVL53 BFG53:BFH53 BPC53:BPD53 BYY53:BYZ53 CIU53:CIV53 CSQ53:CSR53 DCM53:DCN53 DMI53:DMJ53 DWE53:DWF53 EGA53:EGB53 EPW53:EPX53 EZS53:EZT53 FJO53:FJP53 FTK53:FTL53 GDG53:GDH53 GNC53:GND53 GWY53:GWZ53 HGU53:HGV53 HQQ53:HQR53 IAM53:IAN53 IKI53:IKJ53 IUE53:IUF53 JEA53:JEB53 JNW53:JNX53 JXS53:JXT53 KHO53:KHP53 KRK53:KRL53 LBG53:LBH53 LLC53:LLD53 LUY53:LUZ53 MEU53:MEV53 MOQ53:MOR53 MYM53:MYN53 NII53:NIJ53 NSE53:NSF53 OCA53:OCB53 OLW53:OLX53 OVS53:OVT53 PFO53:PFP53 PPK53:PPL53 PZG53:PZH53 QJC53:QJD53 QSY53:QSZ53 RCU53:RCV53 RMQ53:RMR53 RWM53:RWN53 SGI53:SGJ53 SQE53:SQF53 TAA53:TAB53 TJW53:TJX53 TTS53:TTT53 UDO53:UDP53 UNK53:UNL53 UXG53:UXH53 VHC53:VHD53 VQY53:VQZ53 WAU53:WAV53 WKQ53:WKR53 WUM53:WUN53 IE53:IG53 SA53:SC53 ABW53:ABY53 ALS53:ALU53 AVO53:AVQ53 BFK53:BFM53 BPG53:BPI53 BZC53:BZE53 CIY53:CJA53 CSU53:CSW53 DCQ53:DCS53 DMM53:DMO53 DWI53:DWK53 EGE53:EGG53 EQA53:EQC53 EZW53:EZY53 FJS53:FJU53 FTO53:FTQ53 GDK53:GDM53 GNG53:GNI53 GXC53:GXE53 HGY53:HHA53 HQU53:HQW53 IAQ53:IAS53 IKM53:IKO53 IUI53:IUK53 JEE53:JEG53 JOA53:JOC53 JXW53:JXY53 KHS53:KHU53 KRO53:KRQ53 LBK53:LBM53 LLG53:LLI53 LVC53:LVE53 MEY53:MFA53 MOU53:MOW53 MYQ53:MYS53 NIM53:NIO53 NSI53:NSK53 OCE53:OCG53 OMA53:OMC53 OVW53:OVY53 PFS53:PFU53 PPO53:PPQ53 PZK53:PZM53 QJG53:QJI53 QTC53:QTE53 RCY53:RDA53 RMU53:RMW53 RWQ53:RWS53 SGM53:SGO53 SQI53:SQK53 TAE53:TAG53 TKA53:TKC53 TTW53:TTY53 UDS53:UDU53 UNO53:UNQ53 UXK53:UXM53 VHG53:VHI53 VRC53:VRE53 WAY53:WBA53 WKU53:WKW53 WUQ53:WUS53 IK53:IL53 SG53:SH53 ACC53:ACD53 ALY53:ALZ53 AVU53:AVV53 BFQ53:BFR53 BPM53:BPN53 BZI53:BZJ53 CJE53:CJF53 CTA53:CTB53 DCW53:DCX53 DMS53:DMT53 DWO53:DWP53 EGK53:EGL53 EQG53:EQH53 FAC53:FAD53 FJY53:FJZ53 FTU53:FTV53 GDQ53:GDR53 GNM53:GNN53 GXI53:GXJ53 HHE53:HHF53 HRA53:HRB53 IAW53:IAX53 IKS53:IKT53 IUO53:IUP53 JEK53:JEL53 JOG53:JOH53 JYC53:JYD53 KHY53:KHZ53 KRU53:KRV53 LBQ53:LBR53 LLM53:LLN53 LVI53:LVJ53 MFE53:MFF53 MPA53:MPB53 MYW53:MYX53 NIS53:NIT53 NSO53:NSP53 OCK53:OCL53 OMG53:OMH53 OWC53:OWD53 PFY53:PFZ53 PPU53:PPV53 PZQ53:PZR53 QJM53:QJN53 QTI53:QTJ53 RDE53:RDF53 RNA53:RNB53 RWW53:RWX53 SGS53:SGT53 SQO53:SQP53 TAK53:TAL53 TKG53:TKH53 TUC53:TUD53 UDY53:UDZ53 UNU53:UNV53 UXQ53:UXR53 VHM53:VHN53 VRI53:VRJ53 WBE53:WBF53 WLA53:WLB53 WUW53:WUX53 IO53:IQ53 SK53:SM53 ACG53:ACI53 AMC53:AME53 AVY53:AWA53 BFU53:BFW53 BPQ53:BPS53 BZM53:BZO53 CJI53:CJK53 CTE53:CTG53 DDA53:DDC53 DMW53:DMY53 DWS53:DWU53 EGO53:EGQ53 EQK53:EQM53 FAG53:FAI53 FKC53:FKE53 FTY53:FUA53 GDU53:GDW53 GNQ53:GNS53 GXM53:GXO53 HHI53:HHK53 HRE53:HRG53 IBA53:IBC53 IKW53:IKY53 IUS53:IUU53 JEO53:JEQ53 JOK53:JOM53 JYG53:JYI53 KIC53:KIE53 KRY53:KSA53 LBU53:LBW53 LLQ53:LLS53 LVM53:LVO53 MFI53:MFK53 MPE53:MPG53 MZA53:MZC53 NIW53:NIY53 NSS53:NSU53 OCO53:OCQ53 OMK53:OMM53 OWG53:OWI53 PGC53:PGE53 PPY53:PQA53 PZU53:PZW53 QJQ53:QJS53 QTM53:QTO53 RDI53:RDK53 RNE53:RNG53 RXA53:RXC53 SGW53:SGY53 SQS53:SQU53 TAO53:TAQ53 TKK53:TKM53 TUG53:TUI53 UEC53:UEE53 UNY53:UOA53 UXU53:UXW53 VHQ53:VHS53 VRM53:VRO53 WBI53:WBK53 WLE53:WLG53 WVA53:WVC53 IU53:IV53 SQ53:SR53 ACM53:ACN53 AMI53:AMJ53 AWE53:AWF53 BGA53:BGB53 BPW53:BPX53 BZS53:BZT53 CJO53:CJP53 CTK53:CTL53 DDG53:DDH53 DNC53:DND53 DWY53:DWZ53 EGU53:EGV53 EQQ53:EQR53 FAM53:FAN53 FKI53:FKJ53 FUE53:FUF53 GEA53:GEB53 GNW53:GNX53 GXS53:GXT53 HHO53:HHP53 HRK53:HRL53 IBG53:IBH53 ILC53:ILD53 IUY53:IUZ53 JEU53:JEV53 JOQ53:JOR53 JYM53:JYN53 KII53:KIJ53 KSE53:KSF53 LCA53:LCB53 LLW53:LLX53 LVS53:LVT53 MFO53:MFP53 MPK53:MPL53 MZG53:MZH53 NJC53:NJD53 NSY53:NSZ53 OCU53:OCV53 OMQ53:OMR53 OWM53:OWN53 PGI53:PGJ53 PQE53:PQF53 QAA53:QAB53 QJW53:QJX53 QTS53:QTT53 RDO53:RDP53 RNK53:RNL53 RXG53:RXH53 SHC53:SHD53 SQY53:SQZ53 TAU53:TAV53 TKQ53:TKR53 TUM53:TUN53 UEI53:UEJ53 UOE53:UOF53 UYA53:UYB53 VHW53:VHX53 VRS53:VRT53 WBO53:WBP53 WLK53:WLL53 WVG53:WVH53 IY53:IZ53 SU53:SV53 ACQ53:ACR53 AMM53:AMN53 AWI53:AWJ53 BGE53:BGF53 BQA53:BQB53 BZW53:BZX53 CJS53:CJT53 CTO53:CTP53 DDK53:DDL53 DNG53:DNH53 DXC53:DXD53 EGY53:EGZ53 EQU53:EQV53 FAQ53:FAR53 FKM53:FKN53 FUI53:FUJ53 GEE53:GEF53 GOA53:GOB53 GXW53:GXX53 HHS53:HHT53 HRO53:HRP53 IBK53:IBL53 ILG53:ILH53 IVC53:IVD53 JEY53:JEZ53 JOU53:JOV53 JYQ53:JYR53 KIM53:KIN53 KSI53:KSJ53 LCE53:LCF53 LMA53:LMB53 LVW53:LVX53 MFS53:MFT53 MPO53:MPP53 MZK53:MZL53 NJG53:NJH53 NTC53:NTD53 OCY53:OCZ53 OMU53:OMV53 OWQ53:OWR53 PGM53:PGN53 PQI53:PQJ53 QAE53:QAF53 QKA53:QKB53 QTW53:QTX53 RDS53:RDT53 RNO53:RNP53 RXK53:RXL53 SHG53:SHH53 SRC53:SRD53 TAY53:TAZ53 TKU53:TKV53 TUQ53:TUR53 UEM53:UEN53 UOI53:UOJ53 UYE53:UYF53 VIA53:VIB53 VRW53:VRX53 WBS53:WBT53 WLO53:WLP53 WVK53:WVL53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JI53:JJ53 TE53:TF53 ADA53:ADB53 AMW53:AMX53 AWS53:AWT53 BGO53:BGP53 BQK53:BQL53 CAG53:CAH53 CKC53:CKD53 CTY53:CTZ53 DDU53:DDV53 DNQ53:DNR53 DXM53:DXN53 EHI53:EHJ53 ERE53:ERF53 FBA53:FBB53 FKW53:FKX53 FUS53:FUT53 GEO53:GEP53 GOK53:GOL53 GYG53:GYH53 HIC53:HID53 HRY53:HRZ53 IBU53:IBV53 ILQ53:ILR53 IVM53:IVN53 JFI53:JFJ53 JPE53:JPF53 JZA53:JZB53 KIW53:KIX53 KSS53:KST53 LCO53:LCP53 LMK53:LML53 LWG53:LWH53 MGC53:MGD53 MPY53:MPZ53 MZU53:MZV53 NJQ53:NJR53 NTM53:NTN53 ODI53:ODJ53 ONE53:ONF53 OXA53:OXB53 PGW53:PGX53 PQS53:PQT53 QAO53:QAP53 QKK53:QKL53 QUG53:QUH53 REC53:RED53 RNY53:RNZ53 RXU53:RXV53 SHQ53:SHR53 SRM53:SRN53 TBI53:TBJ53 TLE53:TLF53 TVA53:TVB53 UEW53:UEX53 UOS53:UOT53 UYO53:UYP53 VIK53:VIL53 VSG53:VSH53 WCC53:WCD53 WLY53:WLZ53 WVU53:WVV53 JO53:JP53 TK53:TL53 ADG53:ADH53 ANC53:AND53 AWY53:AWZ53 BGU53:BGV53 BQQ53:BQR53 CAM53:CAN53 CKI53:CKJ53 CUE53:CUF53 DEA53:DEB53 DNW53:DNX53 DXS53:DXT53 EHO53:EHP53 ERK53:ERL53 FBG53:FBH53 FLC53:FLD53 FUY53:FUZ53 GEU53:GEV53 GOQ53:GOR53 GYM53:GYN53 HII53:HIJ53 HSE53:HSF53 ICA53:ICB53 ILW53:ILX53 IVS53:IVT53 JFO53:JFP53 JPK53:JPL53 JZG53:JZH53 KJC53:KJD53 KSY53:KSZ53 LCU53:LCV53 LMQ53:LMR53 LWM53:LWN53 MGI53:MGJ53 MQE53:MQF53 NAA53:NAB53 NJW53:NJX53 NTS53:NTT53 ODO53:ODP53 ONK53:ONL53 OXG53:OXH53 PHC53:PHD53 PQY53:PQZ53 QAU53:QAV53 QKQ53:QKR53 QUM53:QUN53 REI53:REJ53 ROE53:ROF53 RYA53:RYB53 SHW53:SHX53 SRS53:SRT53 TBO53:TBP53 TLK53:TLL53 TVG53:TVH53 UFC53:UFD53 UOY53:UOZ53 UYU53:UYV53 VIQ53:VIR53 VSM53:VSN53 WCI53:WCJ53 WME53:WMF53 WWA53:WWB53 KC53:KE53 TY53:UA53 ADU53:ADW53 ANQ53:ANS53 AXM53:AXO53 BHI53:BHK53 BRE53:BRG53 CBA53:CBC53 CKW53:CKY53 CUS53:CUU53 DEO53:DEQ53 DOK53:DOM53 DYG53:DYI53 EIC53:EIE53 ERY53:ESA53 FBU53:FBW53 FLQ53:FLS53 FVM53:FVO53 GFI53:GFK53 GPE53:GPG53 GZA53:GZC53 HIW53:HIY53 HSS53:HSU53 ICO53:ICQ53 IMK53:IMM53 IWG53:IWI53 JGC53:JGE53 JPY53:JQA53 JZU53:JZW53 KJQ53:KJS53 KTM53:KTO53 LDI53:LDK53 LNE53:LNG53 LXA53:LXC53 MGW53:MGY53 MQS53:MQU53 NAO53:NAQ53 NKK53:NKM53 NUG53:NUI53 OEC53:OEE53 ONY53:OOA53 OXU53:OXW53 PHQ53:PHS53 PRM53:PRO53 QBI53:QBK53 QLE53:QLG53 QVA53:QVC53 REW53:REY53 ROS53:ROU53 RYO53:RYQ53 SIK53:SIM53 SSG53:SSI53 TCC53:TCE53 TLY53:TMA53 TVU53:TVW53 UFQ53:UFS53 UPM53:UPO53 UZI53:UZK53 VJE53:VJG53 VTA53:VTC53 WCW53:WCY53 WMS53:WMU53 WWO53:WWQ53 AM53:AN53 KI53:KJ53 UE53:UF53 AEA53:AEB53 ANW53:ANX53 AXS53:AXT53 BHO53:BHP53 BRK53:BRL53 CBG53:CBH53 CLC53:CLD53 CUY53:CUZ53 DEU53:DEV53 DOQ53:DOR53 DYM53:DYN53 EII53:EIJ53 ESE53:ESF53 FCA53:FCB53 FLW53:FLX53 FVS53:FVT53 GFO53:GFP53 GPK53:GPL53 GZG53:GZH53 HJC53:HJD53 HSY53:HSZ53 ICU53:ICV53 IMQ53:IMR53 IWM53:IWN53 JGI53:JGJ53 JQE53:JQF53 KAA53:KAB53 KJW53:KJX53 KTS53:KTT53 LDO53:LDP53 LNK53:LNL53 LXG53:LXH53 MHC53:MHD53 MQY53:MQZ53 NAU53:NAV53 NKQ53:NKR53 NUM53:NUN53 OEI53:OEJ53 OOE53:OOF53 OYA53:OYB53 PHW53:PHX53 PRS53:PRT53 QBO53:QBP53 QLK53:QLL53 QVG53:QVH53 RFC53:RFD53 ROY53:ROZ53 RYU53:RYV53 SIQ53:SIR53 SSM53:SSN53 TCI53:TCJ53 TME53:TMF53 TWA53:TWB53 UFW53:UFX53 UPS53:UPT53 UZO53:UZP53 VJK53:VJL53 VTG53:VTH53 WDC53:WDD53 WMY53:WMZ53 WWU53:WWV53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Y53:AI53 V54</xm:sqref>
        </x14:dataValidation>
        <x14:dataValidation type="whole" allowBlank="1" showInputMessage="1" showErrorMessage="1" errorTitle="Whole Numbers" error="You must use whole numbers, do not enter cents." xr:uid="{7EDAA819-3230-48A3-8D1B-5F3A8E344E2E}">
          <x14:formula1>
            <xm:f>0</xm:f>
          </x14:formula1>
          <x14:formula2>
            <xm:f>10000000</xm:f>
          </x14:formula2>
          <xm:sqref>JO65536:JO65544 TK65536:TK65544 ADG65536:ADG65544 ANC65536:ANC65544 AWY65536:AWY65544 BGU65536:BGU65544 BQQ65536:BQQ65544 CAM65536:CAM65544 CKI65536:CKI65544 CUE65536:CUE65544 DEA65536:DEA65544 DNW65536:DNW65544 DXS65536:DXS65544 EHO65536:EHO65544 ERK65536:ERK65544 FBG65536:FBG65544 FLC65536:FLC65544 FUY65536:FUY65544 GEU65536:GEU65544 GOQ65536:GOQ65544 GYM65536:GYM65544 HII65536:HII65544 HSE65536:HSE65544 ICA65536:ICA65544 ILW65536:ILW65544 IVS65536:IVS65544 JFO65536:JFO65544 JPK65536:JPK65544 JZG65536:JZG65544 KJC65536:KJC65544 KSY65536:KSY65544 LCU65536:LCU65544 LMQ65536:LMQ65544 LWM65536:LWM65544 MGI65536:MGI65544 MQE65536:MQE65544 NAA65536:NAA65544 NJW65536:NJW65544 NTS65536:NTS65544 ODO65536:ODO65544 ONK65536:ONK65544 OXG65536:OXG65544 PHC65536:PHC65544 PQY65536:PQY65544 QAU65536:QAU65544 QKQ65536:QKQ65544 QUM65536:QUM65544 REI65536:REI65544 ROE65536:ROE65544 RYA65536:RYA65544 SHW65536:SHW65544 SRS65536:SRS65544 TBO65536:TBO65544 TLK65536:TLK65544 TVG65536:TVG65544 UFC65536:UFC65544 UOY65536:UOY65544 UYU65536:UYU65544 VIQ65536:VIQ65544 VSM65536:VSM65544 WCI65536:WCI65544 WME65536:WME65544 WWA65536:WWA65544 JO131072:JO131080 TK131072:TK131080 ADG131072:ADG131080 ANC131072:ANC131080 AWY131072:AWY131080 BGU131072:BGU131080 BQQ131072:BQQ131080 CAM131072:CAM131080 CKI131072:CKI131080 CUE131072:CUE131080 DEA131072:DEA131080 DNW131072:DNW131080 DXS131072:DXS131080 EHO131072:EHO131080 ERK131072:ERK131080 FBG131072:FBG131080 FLC131072:FLC131080 FUY131072:FUY131080 GEU131072:GEU131080 GOQ131072:GOQ131080 GYM131072:GYM131080 HII131072:HII131080 HSE131072:HSE131080 ICA131072:ICA131080 ILW131072:ILW131080 IVS131072:IVS131080 JFO131072:JFO131080 JPK131072:JPK131080 JZG131072:JZG131080 KJC131072:KJC131080 KSY131072:KSY131080 LCU131072:LCU131080 LMQ131072:LMQ131080 LWM131072:LWM131080 MGI131072:MGI131080 MQE131072:MQE131080 NAA131072:NAA131080 NJW131072:NJW131080 NTS131072:NTS131080 ODO131072:ODO131080 ONK131072:ONK131080 OXG131072:OXG131080 PHC131072:PHC131080 PQY131072:PQY131080 QAU131072:QAU131080 QKQ131072:QKQ131080 QUM131072:QUM131080 REI131072:REI131080 ROE131072:ROE131080 RYA131072:RYA131080 SHW131072:SHW131080 SRS131072:SRS131080 TBO131072:TBO131080 TLK131072:TLK131080 TVG131072:TVG131080 UFC131072:UFC131080 UOY131072:UOY131080 UYU131072:UYU131080 VIQ131072:VIQ131080 VSM131072:VSM131080 WCI131072:WCI131080 WME131072:WME131080 WWA131072:WWA131080 JO196608:JO196616 TK196608:TK196616 ADG196608:ADG196616 ANC196608:ANC196616 AWY196608:AWY196616 BGU196608:BGU196616 BQQ196608:BQQ196616 CAM196608:CAM196616 CKI196608:CKI196616 CUE196608:CUE196616 DEA196608:DEA196616 DNW196608:DNW196616 DXS196608:DXS196616 EHO196608:EHO196616 ERK196608:ERK196616 FBG196608:FBG196616 FLC196608:FLC196616 FUY196608:FUY196616 GEU196608:GEU196616 GOQ196608:GOQ196616 GYM196608:GYM196616 HII196608:HII196616 HSE196608:HSE196616 ICA196608:ICA196616 ILW196608:ILW196616 IVS196608:IVS196616 JFO196608:JFO196616 JPK196608:JPK196616 JZG196608:JZG196616 KJC196608:KJC196616 KSY196608:KSY196616 LCU196608:LCU196616 LMQ196608:LMQ196616 LWM196608:LWM196616 MGI196608:MGI196616 MQE196608:MQE196616 NAA196608:NAA196616 NJW196608:NJW196616 NTS196608:NTS196616 ODO196608:ODO196616 ONK196608:ONK196616 OXG196608:OXG196616 PHC196608:PHC196616 PQY196608:PQY196616 QAU196608:QAU196616 QKQ196608:QKQ196616 QUM196608:QUM196616 REI196608:REI196616 ROE196608:ROE196616 RYA196608:RYA196616 SHW196608:SHW196616 SRS196608:SRS196616 TBO196608:TBO196616 TLK196608:TLK196616 TVG196608:TVG196616 UFC196608:UFC196616 UOY196608:UOY196616 UYU196608:UYU196616 VIQ196608:VIQ196616 VSM196608:VSM196616 WCI196608:WCI196616 WME196608:WME196616 WWA196608:WWA196616 JO262144:JO262152 TK262144:TK262152 ADG262144:ADG262152 ANC262144:ANC262152 AWY262144:AWY262152 BGU262144:BGU262152 BQQ262144:BQQ262152 CAM262144:CAM262152 CKI262144:CKI262152 CUE262144:CUE262152 DEA262144:DEA262152 DNW262144:DNW262152 DXS262144:DXS262152 EHO262144:EHO262152 ERK262144:ERK262152 FBG262144:FBG262152 FLC262144:FLC262152 FUY262144:FUY262152 GEU262144:GEU262152 GOQ262144:GOQ262152 GYM262144:GYM262152 HII262144:HII262152 HSE262144:HSE262152 ICA262144:ICA262152 ILW262144:ILW262152 IVS262144:IVS262152 JFO262144:JFO262152 JPK262144:JPK262152 JZG262144:JZG262152 KJC262144:KJC262152 KSY262144:KSY262152 LCU262144:LCU262152 LMQ262144:LMQ262152 LWM262144:LWM262152 MGI262144:MGI262152 MQE262144:MQE262152 NAA262144:NAA262152 NJW262144:NJW262152 NTS262144:NTS262152 ODO262144:ODO262152 ONK262144:ONK262152 OXG262144:OXG262152 PHC262144:PHC262152 PQY262144:PQY262152 QAU262144:QAU262152 QKQ262144:QKQ262152 QUM262144:QUM262152 REI262144:REI262152 ROE262144:ROE262152 RYA262144:RYA262152 SHW262144:SHW262152 SRS262144:SRS262152 TBO262144:TBO262152 TLK262144:TLK262152 TVG262144:TVG262152 UFC262144:UFC262152 UOY262144:UOY262152 UYU262144:UYU262152 VIQ262144:VIQ262152 VSM262144:VSM262152 WCI262144:WCI262152 WME262144:WME262152 WWA262144:WWA262152 JO327680:JO327688 TK327680:TK327688 ADG327680:ADG327688 ANC327680:ANC327688 AWY327680:AWY327688 BGU327680:BGU327688 BQQ327680:BQQ327688 CAM327680:CAM327688 CKI327680:CKI327688 CUE327680:CUE327688 DEA327680:DEA327688 DNW327680:DNW327688 DXS327680:DXS327688 EHO327680:EHO327688 ERK327680:ERK327688 FBG327680:FBG327688 FLC327680:FLC327688 FUY327680:FUY327688 GEU327680:GEU327688 GOQ327680:GOQ327688 GYM327680:GYM327688 HII327680:HII327688 HSE327680:HSE327688 ICA327680:ICA327688 ILW327680:ILW327688 IVS327680:IVS327688 JFO327680:JFO327688 JPK327680:JPK327688 JZG327680:JZG327688 KJC327680:KJC327688 KSY327680:KSY327688 LCU327680:LCU327688 LMQ327680:LMQ327688 LWM327680:LWM327688 MGI327680:MGI327688 MQE327680:MQE327688 NAA327680:NAA327688 NJW327680:NJW327688 NTS327680:NTS327688 ODO327680:ODO327688 ONK327680:ONK327688 OXG327680:OXG327688 PHC327680:PHC327688 PQY327680:PQY327688 QAU327680:QAU327688 QKQ327680:QKQ327688 QUM327680:QUM327688 REI327680:REI327688 ROE327680:ROE327688 RYA327680:RYA327688 SHW327680:SHW327688 SRS327680:SRS327688 TBO327680:TBO327688 TLK327680:TLK327688 TVG327680:TVG327688 UFC327680:UFC327688 UOY327680:UOY327688 UYU327680:UYU327688 VIQ327680:VIQ327688 VSM327680:VSM327688 WCI327680:WCI327688 WME327680:WME327688 WWA327680:WWA327688 JO393216:JO393224 TK393216:TK393224 ADG393216:ADG393224 ANC393216:ANC393224 AWY393216:AWY393224 BGU393216:BGU393224 BQQ393216:BQQ393224 CAM393216:CAM393224 CKI393216:CKI393224 CUE393216:CUE393224 DEA393216:DEA393224 DNW393216:DNW393224 DXS393216:DXS393224 EHO393216:EHO393224 ERK393216:ERK393224 FBG393216:FBG393224 FLC393216:FLC393224 FUY393216:FUY393224 GEU393216:GEU393224 GOQ393216:GOQ393224 GYM393216:GYM393224 HII393216:HII393224 HSE393216:HSE393224 ICA393216:ICA393224 ILW393216:ILW393224 IVS393216:IVS393224 JFO393216:JFO393224 JPK393216:JPK393224 JZG393216:JZG393224 KJC393216:KJC393224 KSY393216:KSY393224 LCU393216:LCU393224 LMQ393216:LMQ393224 LWM393216:LWM393224 MGI393216:MGI393224 MQE393216:MQE393224 NAA393216:NAA393224 NJW393216:NJW393224 NTS393216:NTS393224 ODO393216:ODO393224 ONK393216:ONK393224 OXG393216:OXG393224 PHC393216:PHC393224 PQY393216:PQY393224 QAU393216:QAU393224 QKQ393216:QKQ393224 QUM393216:QUM393224 REI393216:REI393224 ROE393216:ROE393224 RYA393216:RYA393224 SHW393216:SHW393224 SRS393216:SRS393224 TBO393216:TBO393224 TLK393216:TLK393224 TVG393216:TVG393224 UFC393216:UFC393224 UOY393216:UOY393224 UYU393216:UYU393224 VIQ393216:VIQ393224 VSM393216:VSM393224 WCI393216:WCI393224 WME393216:WME393224 WWA393216:WWA393224 JO458752:JO458760 TK458752:TK458760 ADG458752:ADG458760 ANC458752:ANC458760 AWY458752:AWY458760 BGU458752:BGU458760 BQQ458752:BQQ458760 CAM458752:CAM458760 CKI458752:CKI458760 CUE458752:CUE458760 DEA458752:DEA458760 DNW458752:DNW458760 DXS458752:DXS458760 EHO458752:EHO458760 ERK458752:ERK458760 FBG458752:FBG458760 FLC458752:FLC458760 FUY458752:FUY458760 GEU458752:GEU458760 GOQ458752:GOQ458760 GYM458752:GYM458760 HII458752:HII458760 HSE458752:HSE458760 ICA458752:ICA458760 ILW458752:ILW458760 IVS458752:IVS458760 JFO458752:JFO458760 JPK458752:JPK458760 JZG458752:JZG458760 KJC458752:KJC458760 KSY458752:KSY458760 LCU458752:LCU458760 LMQ458752:LMQ458760 LWM458752:LWM458760 MGI458752:MGI458760 MQE458752:MQE458760 NAA458752:NAA458760 NJW458752:NJW458760 NTS458752:NTS458760 ODO458752:ODO458760 ONK458752:ONK458760 OXG458752:OXG458760 PHC458752:PHC458760 PQY458752:PQY458760 QAU458752:QAU458760 QKQ458752:QKQ458760 QUM458752:QUM458760 REI458752:REI458760 ROE458752:ROE458760 RYA458752:RYA458760 SHW458752:SHW458760 SRS458752:SRS458760 TBO458752:TBO458760 TLK458752:TLK458760 TVG458752:TVG458760 UFC458752:UFC458760 UOY458752:UOY458760 UYU458752:UYU458760 VIQ458752:VIQ458760 VSM458752:VSM458760 WCI458752:WCI458760 WME458752:WME458760 WWA458752:WWA458760 JO524288:JO524296 TK524288:TK524296 ADG524288:ADG524296 ANC524288:ANC524296 AWY524288:AWY524296 BGU524288:BGU524296 BQQ524288:BQQ524296 CAM524288:CAM524296 CKI524288:CKI524296 CUE524288:CUE524296 DEA524288:DEA524296 DNW524288:DNW524296 DXS524288:DXS524296 EHO524288:EHO524296 ERK524288:ERK524296 FBG524288:FBG524296 FLC524288:FLC524296 FUY524288:FUY524296 GEU524288:GEU524296 GOQ524288:GOQ524296 GYM524288:GYM524296 HII524288:HII524296 HSE524288:HSE524296 ICA524288:ICA524296 ILW524288:ILW524296 IVS524288:IVS524296 JFO524288:JFO524296 JPK524288:JPK524296 JZG524288:JZG524296 KJC524288:KJC524296 KSY524288:KSY524296 LCU524288:LCU524296 LMQ524288:LMQ524296 LWM524288:LWM524296 MGI524288:MGI524296 MQE524288:MQE524296 NAA524288:NAA524296 NJW524288:NJW524296 NTS524288:NTS524296 ODO524288:ODO524296 ONK524288:ONK524296 OXG524288:OXG524296 PHC524288:PHC524296 PQY524288:PQY524296 QAU524288:QAU524296 QKQ524288:QKQ524296 QUM524288:QUM524296 REI524288:REI524296 ROE524288:ROE524296 RYA524288:RYA524296 SHW524288:SHW524296 SRS524288:SRS524296 TBO524288:TBO524296 TLK524288:TLK524296 TVG524288:TVG524296 UFC524288:UFC524296 UOY524288:UOY524296 UYU524288:UYU524296 VIQ524288:VIQ524296 VSM524288:VSM524296 WCI524288:WCI524296 WME524288:WME524296 WWA524288:WWA524296 JO589824:JO589832 TK589824:TK589832 ADG589824:ADG589832 ANC589824:ANC589832 AWY589824:AWY589832 BGU589824:BGU589832 BQQ589824:BQQ589832 CAM589824:CAM589832 CKI589824:CKI589832 CUE589824:CUE589832 DEA589824:DEA589832 DNW589824:DNW589832 DXS589824:DXS589832 EHO589824:EHO589832 ERK589824:ERK589832 FBG589824:FBG589832 FLC589824:FLC589832 FUY589824:FUY589832 GEU589824:GEU589832 GOQ589824:GOQ589832 GYM589824:GYM589832 HII589824:HII589832 HSE589824:HSE589832 ICA589824:ICA589832 ILW589824:ILW589832 IVS589824:IVS589832 JFO589824:JFO589832 JPK589824:JPK589832 JZG589824:JZG589832 KJC589824:KJC589832 KSY589824:KSY589832 LCU589824:LCU589832 LMQ589824:LMQ589832 LWM589824:LWM589832 MGI589824:MGI589832 MQE589824:MQE589832 NAA589824:NAA589832 NJW589824:NJW589832 NTS589824:NTS589832 ODO589824:ODO589832 ONK589824:ONK589832 OXG589824:OXG589832 PHC589824:PHC589832 PQY589824:PQY589832 QAU589824:QAU589832 QKQ589824:QKQ589832 QUM589824:QUM589832 REI589824:REI589832 ROE589824:ROE589832 RYA589824:RYA589832 SHW589824:SHW589832 SRS589824:SRS589832 TBO589824:TBO589832 TLK589824:TLK589832 TVG589824:TVG589832 UFC589824:UFC589832 UOY589824:UOY589832 UYU589824:UYU589832 VIQ589824:VIQ589832 VSM589824:VSM589832 WCI589824:WCI589832 WME589824:WME589832 WWA589824:WWA589832 JO655360:JO655368 TK655360:TK655368 ADG655360:ADG655368 ANC655360:ANC655368 AWY655360:AWY655368 BGU655360:BGU655368 BQQ655360:BQQ655368 CAM655360:CAM655368 CKI655360:CKI655368 CUE655360:CUE655368 DEA655360:DEA655368 DNW655360:DNW655368 DXS655360:DXS655368 EHO655360:EHO655368 ERK655360:ERK655368 FBG655360:FBG655368 FLC655360:FLC655368 FUY655360:FUY655368 GEU655360:GEU655368 GOQ655360:GOQ655368 GYM655360:GYM655368 HII655360:HII655368 HSE655360:HSE655368 ICA655360:ICA655368 ILW655360:ILW655368 IVS655360:IVS655368 JFO655360:JFO655368 JPK655360:JPK655368 JZG655360:JZG655368 KJC655360:KJC655368 KSY655360:KSY655368 LCU655360:LCU655368 LMQ655360:LMQ655368 LWM655360:LWM655368 MGI655360:MGI655368 MQE655360:MQE655368 NAA655360:NAA655368 NJW655360:NJW655368 NTS655360:NTS655368 ODO655360:ODO655368 ONK655360:ONK655368 OXG655360:OXG655368 PHC655360:PHC655368 PQY655360:PQY655368 QAU655360:QAU655368 QKQ655360:QKQ655368 QUM655360:QUM655368 REI655360:REI655368 ROE655360:ROE655368 RYA655360:RYA655368 SHW655360:SHW655368 SRS655360:SRS655368 TBO655360:TBO655368 TLK655360:TLK655368 TVG655360:TVG655368 UFC655360:UFC655368 UOY655360:UOY655368 UYU655360:UYU655368 VIQ655360:VIQ655368 VSM655360:VSM655368 WCI655360:WCI655368 WME655360:WME655368 WWA655360:WWA655368 JO720896:JO720904 TK720896:TK720904 ADG720896:ADG720904 ANC720896:ANC720904 AWY720896:AWY720904 BGU720896:BGU720904 BQQ720896:BQQ720904 CAM720896:CAM720904 CKI720896:CKI720904 CUE720896:CUE720904 DEA720896:DEA720904 DNW720896:DNW720904 DXS720896:DXS720904 EHO720896:EHO720904 ERK720896:ERK720904 FBG720896:FBG720904 FLC720896:FLC720904 FUY720896:FUY720904 GEU720896:GEU720904 GOQ720896:GOQ720904 GYM720896:GYM720904 HII720896:HII720904 HSE720896:HSE720904 ICA720896:ICA720904 ILW720896:ILW720904 IVS720896:IVS720904 JFO720896:JFO720904 JPK720896:JPK720904 JZG720896:JZG720904 KJC720896:KJC720904 KSY720896:KSY720904 LCU720896:LCU720904 LMQ720896:LMQ720904 LWM720896:LWM720904 MGI720896:MGI720904 MQE720896:MQE720904 NAA720896:NAA720904 NJW720896:NJW720904 NTS720896:NTS720904 ODO720896:ODO720904 ONK720896:ONK720904 OXG720896:OXG720904 PHC720896:PHC720904 PQY720896:PQY720904 QAU720896:QAU720904 QKQ720896:QKQ720904 QUM720896:QUM720904 REI720896:REI720904 ROE720896:ROE720904 RYA720896:RYA720904 SHW720896:SHW720904 SRS720896:SRS720904 TBO720896:TBO720904 TLK720896:TLK720904 TVG720896:TVG720904 UFC720896:UFC720904 UOY720896:UOY720904 UYU720896:UYU720904 VIQ720896:VIQ720904 VSM720896:VSM720904 WCI720896:WCI720904 WME720896:WME720904 WWA720896:WWA720904 JO786432:JO786440 TK786432:TK786440 ADG786432:ADG786440 ANC786432:ANC786440 AWY786432:AWY786440 BGU786432:BGU786440 BQQ786432:BQQ786440 CAM786432:CAM786440 CKI786432:CKI786440 CUE786432:CUE786440 DEA786432:DEA786440 DNW786432:DNW786440 DXS786432:DXS786440 EHO786432:EHO786440 ERK786432:ERK786440 FBG786432:FBG786440 FLC786432:FLC786440 FUY786432:FUY786440 GEU786432:GEU786440 GOQ786432:GOQ786440 GYM786432:GYM786440 HII786432:HII786440 HSE786432:HSE786440 ICA786432:ICA786440 ILW786432:ILW786440 IVS786432:IVS786440 JFO786432:JFO786440 JPK786432:JPK786440 JZG786432:JZG786440 KJC786432:KJC786440 KSY786432:KSY786440 LCU786432:LCU786440 LMQ786432:LMQ786440 LWM786432:LWM786440 MGI786432:MGI786440 MQE786432:MQE786440 NAA786432:NAA786440 NJW786432:NJW786440 NTS786432:NTS786440 ODO786432:ODO786440 ONK786432:ONK786440 OXG786432:OXG786440 PHC786432:PHC786440 PQY786432:PQY786440 QAU786432:QAU786440 QKQ786432:QKQ786440 QUM786432:QUM786440 REI786432:REI786440 ROE786432:ROE786440 RYA786432:RYA786440 SHW786432:SHW786440 SRS786432:SRS786440 TBO786432:TBO786440 TLK786432:TLK786440 TVG786432:TVG786440 UFC786432:UFC786440 UOY786432:UOY786440 UYU786432:UYU786440 VIQ786432:VIQ786440 VSM786432:VSM786440 WCI786432:WCI786440 WME786432:WME786440 WWA786432:WWA786440 JO851968:JO851976 TK851968:TK851976 ADG851968:ADG851976 ANC851968:ANC851976 AWY851968:AWY851976 BGU851968:BGU851976 BQQ851968:BQQ851976 CAM851968:CAM851976 CKI851968:CKI851976 CUE851968:CUE851976 DEA851968:DEA851976 DNW851968:DNW851976 DXS851968:DXS851976 EHO851968:EHO851976 ERK851968:ERK851976 FBG851968:FBG851976 FLC851968:FLC851976 FUY851968:FUY851976 GEU851968:GEU851976 GOQ851968:GOQ851976 GYM851968:GYM851976 HII851968:HII851976 HSE851968:HSE851976 ICA851968:ICA851976 ILW851968:ILW851976 IVS851968:IVS851976 JFO851968:JFO851976 JPK851968:JPK851976 JZG851968:JZG851976 KJC851968:KJC851976 KSY851968:KSY851976 LCU851968:LCU851976 LMQ851968:LMQ851976 LWM851968:LWM851976 MGI851968:MGI851976 MQE851968:MQE851976 NAA851968:NAA851976 NJW851968:NJW851976 NTS851968:NTS851976 ODO851968:ODO851976 ONK851968:ONK851976 OXG851968:OXG851976 PHC851968:PHC851976 PQY851968:PQY851976 QAU851968:QAU851976 QKQ851968:QKQ851976 QUM851968:QUM851976 REI851968:REI851976 ROE851968:ROE851976 RYA851968:RYA851976 SHW851968:SHW851976 SRS851968:SRS851976 TBO851968:TBO851976 TLK851968:TLK851976 TVG851968:TVG851976 UFC851968:UFC851976 UOY851968:UOY851976 UYU851968:UYU851976 VIQ851968:VIQ851976 VSM851968:VSM851976 WCI851968:WCI851976 WME851968:WME851976 WWA851968:WWA851976 JO917504:JO917512 TK917504:TK917512 ADG917504:ADG917512 ANC917504:ANC917512 AWY917504:AWY917512 BGU917504:BGU917512 BQQ917504:BQQ917512 CAM917504:CAM917512 CKI917504:CKI917512 CUE917504:CUE917512 DEA917504:DEA917512 DNW917504:DNW917512 DXS917504:DXS917512 EHO917504:EHO917512 ERK917504:ERK917512 FBG917504:FBG917512 FLC917504:FLC917512 FUY917504:FUY917512 GEU917504:GEU917512 GOQ917504:GOQ917512 GYM917504:GYM917512 HII917504:HII917512 HSE917504:HSE917512 ICA917504:ICA917512 ILW917504:ILW917512 IVS917504:IVS917512 JFO917504:JFO917512 JPK917504:JPK917512 JZG917504:JZG917512 KJC917504:KJC917512 KSY917504:KSY917512 LCU917504:LCU917512 LMQ917504:LMQ917512 LWM917504:LWM917512 MGI917504:MGI917512 MQE917504:MQE917512 NAA917504:NAA917512 NJW917504:NJW917512 NTS917504:NTS917512 ODO917504:ODO917512 ONK917504:ONK917512 OXG917504:OXG917512 PHC917504:PHC917512 PQY917504:PQY917512 QAU917504:QAU917512 QKQ917504:QKQ917512 QUM917504:QUM917512 REI917504:REI917512 ROE917504:ROE917512 RYA917504:RYA917512 SHW917504:SHW917512 SRS917504:SRS917512 TBO917504:TBO917512 TLK917504:TLK917512 TVG917504:TVG917512 UFC917504:UFC917512 UOY917504:UOY917512 UYU917504:UYU917512 VIQ917504:VIQ917512 VSM917504:VSM917512 WCI917504:WCI917512 WME917504:WME917512 WWA917504:WWA917512 JO983040:JO983048 TK983040:TK983048 ADG983040:ADG983048 ANC983040:ANC983048 AWY983040:AWY983048 BGU983040:BGU983048 BQQ983040:BQQ983048 CAM983040:CAM983048 CKI983040:CKI983048 CUE983040:CUE983048 DEA983040:DEA983048 DNW983040:DNW983048 DXS983040:DXS983048 EHO983040:EHO983048 ERK983040:ERK983048 FBG983040:FBG983048 FLC983040:FLC983048 FUY983040:FUY983048 GEU983040:GEU983048 GOQ983040:GOQ983048 GYM983040:GYM983048 HII983040:HII983048 HSE983040:HSE983048 ICA983040:ICA983048 ILW983040:ILW983048 IVS983040:IVS983048 JFO983040:JFO983048 JPK983040:JPK983048 JZG983040:JZG983048 KJC983040:KJC983048 KSY983040:KSY983048 LCU983040:LCU983048 LMQ983040:LMQ983048 LWM983040:LWM983048 MGI983040:MGI983048 MQE983040:MQE983048 NAA983040:NAA983048 NJW983040:NJW983048 NTS983040:NTS983048 ODO983040:ODO983048 ONK983040:ONK983048 OXG983040:OXG983048 PHC983040:PHC983048 PQY983040:PQY983048 QAU983040:QAU983048 QKQ983040:QKQ983048 QUM983040:QUM983048 REI983040:REI983048 ROE983040:ROE983048 RYA983040:RYA983048 SHW983040:SHW983048 SRS983040:SRS983048 TBO983040:TBO983048 TLK983040:TLK983048 TVG983040:TVG983048 UFC983040:UFC983048 UOY983040:UOY983048 UYU983040:UYU983048 VIQ983040:VIQ983048 VSM983040:VSM983048 WCI983040:WCI983048 WME983040:WME983048 WWA983040:WWA983048 JE65536:JE65544 TA65536:TA65544 ACW65536:ACW65544 AMS65536:AMS65544 AWO65536:AWO65544 BGK65536:BGK65544 BQG65536:BQG65544 CAC65536:CAC65544 CJY65536:CJY65544 CTU65536:CTU65544 DDQ65536:DDQ65544 DNM65536:DNM65544 DXI65536:DXI65544 EHE65536:EHE65544 ERA65536:ERA65544 FAW65536:FAW65544 FKS65536:FKS65544 FUO65536:FUO65544 GEK65536:GEK65544 GOG65536:GOG65544 GYC65536:GYC65544 HHY65536:HHY65544 HRU65536:HRU65544 IBQ65536:IBQ65544 ILM65536:ILM65544 IVI65536:IVI65544 JFE65536:JFE65544 JPA65536:JPA65544 JYW65536:JYW65544 KIS65536:KIS65544 KSO65536:KSO65544 LCK65536:LCK65544 LMG65536:LMG65544 LWC65536:LWC65544 MFY65536:MFY65544 MPU65536:MPU65544 MZQ65536:MZQ65544 NJM65536:NJM65544 NTI65536:NTI65544 ODE65536:ODE65544 ONA65536:ONA65544 OWW65536:OWW65544 PGS65536:PGS65544 PQO65536:PQO65544 QAK65536:QAK65544 QKG65536:QKG65544 QUC65536:QUC65544 RDY65536:RDY65544 RNU65536:RNU65544 RXQ65536:RXQ65544 SHM65536:SHM65544 SRI65536:SRI65544 TBE65536:TBE65544 TLA65536:TLA65544 TUW65536:TUW65544 UES65536:UES65544 UOO65536:UOO65544 UYK65536:UYK65544 VIG65536:VIG65544 VSC65536:VSC65544 WBY65536:WBY65544 WLU65536:WLU65544 WVQ65536:WVQ65544 JE131072:JE131080 TA131072:TA131080 ACW131072:ACW131080 AMS131072:AMS131080 AWO131072:AWO131080 BGK131072:BGK131080 BQG131072:BQG131080 CAC131072:CAC131080 CJY131072:CJY131080 CTU131072:CTU131080 DDQ131072:DDQ131080 DNM131072:DNM131080 DXI131072:DXI131080 EHE131072:EHE131080 ERA131072:ERA131080 FAW131072:FAW131080 FKS131072:FKS131080 FUO131072:FUO131080 GEK131072:GEK131080 GOG131072:GOG131080 GYC131072:GYC131080 HHY131072:HHY131080 HRU131072:HRU131080 IBQ131072:IBQ131080 ILM131072:ILM131080 IVI131072:IVI131080 JFE131072:JFE131080 JPA131072:JPA131080 JYW131072:JYW131080 KIS131072:KIS131080 KSO131072:KSO131080 LCK131072:LCK131080 LMG131072:LMG131080 LWC131072:LWC131080 MFY131072:MFY131080 MPU131072:MPU131080 MZQ131072:MZQ131080 NJM131072:NJM131080 NTI131072:NTI131080 ODE131072:ODE131080 ONA131072:ONA131080 OWW131072:OWW131080 PGS131072:PGS131080 PQO131072:PQO131080 QAK131072:QAK131080 QKG131072:QKG131080 QUC131072:QUC131080 RDY131072:RDY131080 RNU131072:RNU131080 RXQ131072:RXQ131080 SHM131072:SHM131080 SRI131072:SRI131080 TBE131072:TBE131080 TLA131072:TLA131080 TUW131072:TUW131080 UES131072:UES131080 UOO131072:UOO131080 UYK131072:UYK131080 VIG131072:VIG131080 VSC131072:VSC131080 WBY131072:WBY131080 WLU131072:WLU131080 WVQ131072:WVQ131080 JE196608:JE196616 TA196608:TA196616 ACW196608:ACW196616 AMS196608:AMS196616 AWO196608:AWO196616 BGK196608:BGK196616 BQG196608:BQG196616 CAC196608:CAC196616 CJY196608:CJY196616 CTU196608:CTU196616 DDQ196608:DDQ196616 DNM196608:DNM196616 DXI196608:DXI196616 EHE196608:EHE196616 ERA196608:ERA196616 FAW196608:FAW196616 FKS196608:FKS196616 FUO196608:FUO196616 GEK196608:GEK196616 GOG196608:GOG196616 GYC196608:GYC196616 HHY196608:HHY196616 HRU196608:HRU196616 IBQ196608:IBQ196616 ILM196608:ILM196616 IVI196608:IVI196616 JFE196608:JFE196616 JPA196608:JPA196616 JYW196608:JYW196616 KIS196608:KIS196616 KSO196608:KSO196616 LCK196608:LCK196616 LMG196608:LMG196616 LWC196608:LWC196616 MFY196608:MFY196616 MPU196608:MPU196616 MZQ196608:MZQ196616 NJM196608:NJM196616 NTI196608:NTI196616 ODE196608:ODE196616 ONA196608:ONA196616 OWW196608:OWW196616 PGS196608:PGS196616 PQO196608:PQO196616 QAK196608:QAK196616 QKG196608:QKG196616 QUC196608:QUC196616 RDY196608:RDY196616 RNU196608:RNU196616 RXQ196608:RXQ196616 SHM196608:SHM196616 SRI196608:SRI196616 TBE196608:TBE196616 TLA196608:TLA196616 TUW196608:TUW196616 UES196608:UES196616 UOO196608:UOO196616 UYK196608:UYK196616 VIG196608:VIG196616 VSC196608:VSC196616 WBY196608:WBY196616 WLU196608:WLU196616 WVQ196608:WVQ196616 JE262144:JE262152 TA262144:TA262152 ACW262144:ACW262152 AMS262144:AMS262152 AWO262144:AWO262152 BGK262144:BGK262152 BQG262144:BQG262152 CAC262144:CAC262152 CJY262144:CJY262152 CTU262144:CTU262152 DDQ262144:DDQ262152 DNM262144:DNM262152 DXI262144:DXI262152 EHE262144:EHE262152 ERA262144:ERA262152 FAW262144:FAW262152 FKS262144:FKS262152 FUO262144:FUO262152 GEK262144:GEK262152 GOG262144:GOG262152 GYC262144:GYC262152 HHY262144:HHY262152 HRU262144:HRU262152 IBQ262144:IBQ262152 ILM262144:ILM262152 IVI262144:IVI262152 JFE262144:JFE262152 JPA262144:JPA262152 JYW262144:JYW262152 KIS262144:KIS262152 KSO262144:KSO262152 LCK262144:LCK262152 LMG262144:LMG262152 LWC262144:LWC262152 MFY262144:MFY262152 MPU262144:MPU262152 MZQ262144:MZQ262152 NJM262144:NJM262152 NTI262144:NTI262152 ODE262144:ODE262152 ONA262144:ONA262152 OWW262144:OWW262152 PGS262144:PGS262152 PQO262144:PQO262152 QAK262144:QAK262152 QKG262144:QKG262152 QUC262144:QUC262152 RDY262144:RDY262152 RNU262144:RNU262152 RXQ262144:RXQ262152 SHM262144:SHM262152 SRI262144:SRI262152 TBE262144:TBE262152 TLA262144:TLA262152 TUW262144:TUW262152 UES262144:UES262152 UOO262144:UOO262152 UYK262144:UYK262152 VIG262144:VIG262152 VSC262144:VSC262152 WBY262144:WBY262152 WLU262144:WLU262152 WVQ262144:WVQ262152 JE327680:JE327688 TA327680:TA327688 ACW327680:ACW327688 AMS327680:AMS327688 AWO327680:AWO327688 BGK327680:BGK327688 BQG327680:BQG327688 CAC327680:CAC327688 CJY327680:CJY327688 CTU327680:CTU327688 DDQ327680:DDQ327688 DNM327680:DNM327688 DXI327680:DXI327688 EHE327680:EHE327688 ERA327680:ERA327688 FAW327680:FAW327688 FKS327680:FKS327688 FUO327680:FUO327688 GEK327680:GEK327688 GOG327680:GOG327688 GYC327680:GYC327688 HHY327680:HHY327688 HRU327680:HRU327688 IBQ327680:IBQ327688 ILM327680:ILM327688 IVI327680:IVI327688 JFE327680:JFE327688 JPA327680:JPA327688 JYW327680:JYW327688 KIS327680:KIS327688 KSO327680:KSO327688 LCK327680:LCK327688 LMG327680:LMG327688 LWC327680:LWC327688 MFY327680:MFY327688 MPU327680:MPU327688 MZQ327680:MZQ327688 NJM327680:NJM327688 NTI327680:NTI327688 ODE327680:ODE327688 ONA327680:ONA327688 OWW327680:OWW327688 PGS327680:PGS327688 PQO327680:PQO327688 QAK327680:QAK327688 QKG327680:QKG327688 QUC327680:QUC327688 RDY327680:RDY327688 RNU327680:RNU327688 RXQ327680:RXQ327688 SHM327680:SHM327688 SRI327680:SRI327688 TBE327680:TBE327688 TLA327680:TLA327688 TUW327680:TUW327688 UES327680:UES327688 UOO327680:UOO327688 UYK327680:UYK327688 VIG327680:VIG327688 VSC327680:VSC327688 WBY327680:WBY327688 WLU327680:WLU327688 WVQ327680:WVQ327688 JE393216:JE393224 TA393216:TA393224 ACW393216:ACW393224 AMS393216:AMS393224 AWO393216:AWO393224 BGK393216:BGK393224 BQG393216:BQG393224 CAC393216:CAC393224 CJY393216:CJY393224 CTU393216:CTU393224 DDQ393216:DDQ393224 DNM393216:DNM393224 DXI393216:DXI393224 EHE393216:EHE393224 ERA393216:ERA393224 FAW393216:FAW393224 FKS393216:FKS393224 FUO393216:FUO393224 GEK393216:GEK393224 GOG393216:GOG393224 GYC393216:GYC393224 HHY393216:HHY393224 HRU393216:HRU393224 IBQ393216:IBQ393224 ILM393216:ILM393224 IVI393216:IVI393224 JFE393216:JFE393224 JPA393216:JPA393224 JYW393216:JYW393224 KIS393216:KIS393224 KSO393216:KSO393224 LCK393216:LCK393224 LMG393216:LMG393224 LWC393216:LWC393224 MFY393216:MFY393224 MPU393216:MPU393224 MZQ393216:MZQ393224 NJM393216:NJM393224 NTI393216:NTI393224 ODE393216:ODE393224 ONA393216:ONA393224 OWW393216:OWW393224 PGS393216:PGS393224 PQO393216:PQO393224 QAK393216:QAK393224 QKG393216:QKG393224 QUC393216:QUC393224 RDY393216:RDY393224 RNU393216:RNU393224 RXQ393216:RXQ393224 SHM393216:SHM393224 SRI393216:SRI393224 TBE393216:TBE393224 TLA393216:TLA393224 TUW393216:TUW393224 UES393216:UES393224 UOO393216:UOO393224 UYK393216:UYK393224 VIG393216:VIG393224 VSC393216:VSC393224 WBY393216:WBY393224 WLU393216:WLU393224 WVQ393216:WVQ393224 JE458752:JE458760 TA458752:TA458760 ACW458752:ACW458760 AMS458752:AMS458760 AWO458752:AWO458760 BGK458752:BGK458760 BQG458752:BQG458760 CAC458752:CAC458760 CJY458752:CJY458760 CTU458752:CTU458760 DDQ458752:DDQ458760 DNM458752:DNM458760 DXI458752:DXI458760 EHE458752:EHE458760 ERA458752:ERA458760 FAW458752:FAW458760 FKS458752:FKS458760 FUO458752:FUO458760 GEK458752:GEK458760 GOG458752:GOG458760 GYC458752:GYC458760 HHY458752:HHY458760 HRU458752:HRU458760 IBQ458752:IBQ458760 ILM458752:ILM458760 IVI458752:IVI458760 JFE458752:JFE458760 JPA458752:JPA458760 JYW458752:JYW458760 KIS458752:KIS458760 KSO458752:KSO458760 LCK458752:LCK458760 LMG458752:LMG458760 LWC458752:LWC458760 MFY458752:MFY458760 MPU458752:MPU458760 MZQ458752:MZQ458760 NJM458752:NJM458760 NTI458752:NTI458760 ODE458752:ODE458760 ONA458752:ONA458760 OWW458752:OWW458760 PGS458752:PGS458760 PQO458752:PQO458760 QAK458752:QAK458760 QKG458752:QKG458760 QUC458752:QUC458760 RDY458752:RDY458760 RNU458752:RNU458760 RXQ458752:RXQ458760 SHM458752:SHM458760 SRI458752:SRI458760 TBE458752:TBE458760 TLA458752:TLA458760 TUW458752:TUW458760 UES458752:UES458760 UOO458752:UOO458760 UYK458752:UYK458760 VIG458752:VIG458760 VSC458752:VSC458760 WBY458752:WBY458760 WLU458752:WLU458760 WVQ458752:WVQ458760 JE524288:JE524296 TA524288:TA524296 ACW524288:ACW524296 AMS524288:AMS524296 AWO524288:AWO524296 BGK524288:BGK524296 BQG524288:BQG524296 CAC524288:CAC524296 CJY524288:CJY524296 CTU524288:CTU524296 DDQ524288:DDQ524296 DNM524288:DNM524296 DXI524288:DXI524296 EHE524288:EHE524296 ERA524288:ERA524296 FAW524288:FAW524296 FKS524288:FKS524296 FUO524288:FUO524296 GEK524288:GEK524296 GOG524288:GOG524296 GYC524288:GYC524296 HHY524288:HHY524296 HRU524288:HRU524296 IBQ524288:IBQ524296 ILM524288:ILM524296 IVI524288:IVI524296 JFE524288:JFE524296 JPA524288:JPA524296 JYW524288:JYW524296 KIS524288:KIS524296 KSO524288:KSO524296 LCK524288:LCK524296 LMG524288:LMG524296 LWC524288:LWC524296 MFY524288:MFY524296 MPU524288:MPU524296 MZQ524288:MZQ524296 NJM524288:NJM524296 NTI524288:NTI524296 ODE524288:ODE524296 ONA524288:ONA524296 OWW524288:OWW524296 PGS524288:PGS524296 PQO524288:PQO524296 QAK524288:QAK524296 QKG524288:QKG524296 QUC524288:QUC524296 RDY524288:RDY524296 RNU524288:RNU524296 RXQ524288:RXQ524296 SHM524288:SHM524296 SRI524288:SRI524296 TBE524288:TBE524296 TLA524288:TLA524296 TUW524288:TUW524296 UES524288:UES524296 UOO524288:UOO524296 UYK524288:UYK524296 VIG524288:VIG524296 VSC524288:VSC524296 WBY524288:WBY524296 WLU524288:WLU524296 WVQ524288:WVQ524296 JE589824:JE589832 TA589824:TA589832 ACW589824:ACW589832 AMS589824:AMS589832 AWO589824:AWO589832 BGK589824:BGK589832 BQG589824:BQG589832 CAC589824:CAC589832 CJY589824:CJY589832 CTU589824:CTU589832 DDQ589824:DDQ589832 DNM589824:DNM589832 DXI589824:DXI589832 EHE589824:EHE589832 ERA589824:ERA589832 FAW589824:FAW589832 FKS589824:FKS589832 FUO589824:FUO589832 GEK589824:GEK589832 GOG589824:GOG589832 GYC589824:GYC589832 HHY589824:HHY589832 HRU589824:HRU589832 IBQ589824:IBQ589832 ILM589824:ILM589832 IVI589824:IVI589832 JFE589824:JFE589832 JPA589824:JPA589832 JYW589824:JYW589832 KIS589824:KIS589832 KSO589824:KSO589832 LCK589824:LCK589832 LMG589824:LMG589832 LWC589824:LWC589832 MFY589824:MFY589832 MPU589824:MPU589832 MZQ589824:MZQ589832 NJM589824:NJM589832 NTI589824:NTI589832 ODE589824:ODE589832 ONA589824:ONA589832 OWW589824:OWW589832 PGS589824:PGS589832 PQO589824:PQO589832 QAK589824:QAK589832 QKG589824:QKG589832 QUC589824:QUC589832 RDY589824:RDY589832 RNU589824:RNU589832 RXQ589824:RXQ589832 SHM589824:SHM589832 SRI589824:SRI589832 TBE589824:TBE589832 TLA589824:TLA589832 TUW589824:TUW589832 UES589824:UES589832 UOO589824:UOO589832 UYK589824:UYK589832 VIG589824:VIG589832 VSC589824:VSC589832 WBY589824:WBY589832 WLU589824:WLU589832 WVQ589824:WVQ589832 JE655360:JE655368 TA655360:TA655368 ACW655360:ACW655368 AMS655360:AMS655368 AWO655360:AWO655368 BGK655360:BGK655368 BQG655360:BQG655368 CAC655360:CAC655368 CJY655360:CJY655368 CTU655360:CTU655368 DDQ655360:DDQ655368 DNM655360:DNM655368 DXI655360:DXI655368 EHE655360:EHE655368 ERA655360:ERA655368 FAW655360:FAW655368 FKS655360:FKS655368 FUO655360:FUO655368 GEK655360:GEK655368 GOG655360:GOG655368 GYC655360:GYC655368 HHY655360:HHY655368 HRU655360:HRU655368 IBQ655360:IBQ655368 ILM655360:ILM655368 IVI655360:IVI655368 JFE655360:JFE655368 JPA655360:JPA655368 JYW655360:JYW655368 KIS655360:KIS655368 KSO655360:KSO655368 LCK655360:LCK655368 LMG655360:LMG655368 LWC655360:LWC655368 MFY655360:MFY655368 MPU655360:MPU655368 MZQ655360:MZQ655368 NJM655360:NJM655368 NTI655360:NTI655368 ODE655360:ODE655368 ONA655360:ONA655368 OWW655360:OWW655368 PGS655360:PGS655368 PQO655360:PQO655368 QAK655360:QAK655368 QKG655360:QKG655368 QUC655360:QUC655368 RDY655360:RDY655368 RNU655360:RNU655368 RXQ655360:RXQ655368 SHM655360:SHM655368 SRI655360:SRI655368 TBE655360:TBE655368 TLA655360:TLA655368 TUW655360:TUW655368 UES655360:UES655368 UOO655360:UOO655368 UYK655360:UYK655368 VIG655360:VIG655368 VSC655360:VSC655368 WBY655360:WBY655368 WLU655360:WLU655368 WVQ655360:WVQ655368 JE720896:JE720904 TA720896:TA720904 ACW720896:ACW720904 AMS720896:AMS720904 AWO720896:AWO720904 BGK720896:BGK720904 BQG720896:BQG720904 CAC720896:CAC720904 CJY720896:CJY720904 CTU720896:CTU720904 DDQ720896:DDQ720904 DNM720896:DNM720904 DXI720896:DXI720904 EHE720896:EHE720904 ERA720896:ERA720904 FAW720896:FAW720904 FKS720896:FKS720904 FUO720896:FUO720904 GEK720896:GEK720904 GOG720896:GOG720904 GYC720896:GYC720904 HHY720896:HHY720904 HRU720896:HRU720904 IBQ720896:IBQ720904 ILM720896:ILM720904 IVI720896:IVI720904 JFE720896:JFE720904 JPA720896:JPA720904 JYW720896:JYW720904 KIS720896:KIS720904 KSO720896:KSO720904 LCK720896:LCK720904 LMG720896:LMG720904 LWC720896:LWC720904 MFY720896:MFY720904 MPU720896:MPU720904 MZQ720896:MZQ720904 NJM720896:NJM720904 NTI720896:NTI720904 ODE720896:ODE720904 ONA720896:ONA720904 OWW720896:OWW720904 PGS720896:PGS720904 PQO720896:PQO720904 QAK720896:QAK720904 QKG720896:QKG720904 QUC720896:QUC720904 RDY720896:RDY720904 RNU720896:RNU720904 RXQ720896:RXQ720904 SHM720896:SHM720904 SRI720896:SRI720904 TBE720896:TBE720904 TLA720896:TLA720904 TUW720896:TUW720904 UES720896:UES720904 UOO720896:UOO720904 UYK720896:UYK720904 VIG720896:VIG720904 VSC720896:VSC720904 WBY720896:WBY720904 WLU720896:WLU720904 WVQ720896:WVQ720904 JE786432:JE786440 TA786432:TA786440 ACW786432:ACW786440 AMS786432:AMS786440 AWO786432:AWO786440 BGK786432:BGK786440 BQG786432:BQG786440 CAC786432:CAC786440 CJY786432:CJY786440 CTU786432:CTU786440 DDQ786432:DDQ786440 DNM786432:DNM786440 DXI786432:DXI786440 EHE786432:EHE786440 ERA786432:ERA786440 FAW786432:FAW786440 FKS786432:FKS786440 FUO786432:FUO786440 GEK786432:GEK786440 GOG786432:GOG786440 GYC786432:GYC786440 HHY786432:HHY786440 HRU786432:HRU786440 IBQ786432:IBQ786440 ILM786432:ILM786440 IVI786432:IVI786440 JFE786432:JFE786440 JPA786432:JPA786440 JYW786432:JYW786440 KIS786432:KIS786440 KSO786432:KSO786440 LCK786432:LCK786440 LMG786432:LMG786440 LWC786432:LWC786440 MFY786432:MFY786440 MPU786432:MPU786440 MZQ786432:MZQ786440 NJM786432:NJM786440 NTI786432:NTI786440 ODE786432:ODE786440 ONA786432:ONA786440 OWW786432:OWW786440 PGS786432:PGS786440 PQO786432:PQO786440 QAK786432:QAK786440 QKG786432:QKG786440 QUC786432:QUC786440 RDY786432:RDY786440 RNU786432:RNU786440 RXQ786432:RXQ786440 SHM786432:SHM786440 SRI786432:SRI786440 TBE786432:TBE786440 TLA786432:TLA786440 TUW786432:TUW786440 UES786432:UES786440 UOO786432:UOO786440 UYK786432:UYK786440 VIG786432:VIG786440 VSC786432:VSC786440 WBY786432:WBY786440 WLU786432:WLU786440 WVQ786432:WVQ786440 JE851968:JE851976 TA851968:TA851976 ACW851968:ACW851976 AMS851968:AMS851976 AWO851968:AWO851976 BGK851968:BGK851976 BQG851968:BQG851976 CAC851968:CAC851976 CJY851968:CJY851976 CTU851968:CTU851976 DDQ851968:DDQ851976 DNM851968:DNM851976 DXI851968:DXI851976 EHE851968:EHE851976 ERA851968:ERA851976 FAW851968:FAW851976 FKS851968:FKS851976 FUO851968:FUO851976 GEK851968:GEK851976 GOG851968:GOG851976 GYC851968:GYC851976 HHY851968:HHY851976 HRU851968:HRU851976 IBQ851968:IBQ851976 ILM851968:ILM851976 IVI851968:IVI851976 JFE851968:JFE851976 JPA851968:JPA851976 JYW851968:JYW851976 KIS851968:KIS851976 KSO851968:KSO851976 LCK851968:LCK851976 LMG851968:LMG851976 LWC851968:LWC851976 MFY851968:MFY851976 MPU851968:MPU851976 MZQ851968:MZQ851976 NJM851968:NJM851976 NTI851968:NTI851976 ODE851968:ODE851976 ONA851968:ONA851976 OWW851968:OWW851976 PGS851968:PGS851976 PQO851968:PQO851976 QAK851968:QAK851976 QKG851968:QKG851976 QUC851968:QUC851976 RDY851968:RDY851976 RNU851968:RNU851976 RXQ851968:RXQ851976 SHM851968:SHM851976 SRI851968:SRI851976 TBE851968:TBE851976 TLA851968:TLA851976 TUW851968:TUW851976 UES851968:UES851976 UOO851968:UOO851976 UYK851968:UYK851976 VIG851968:VIG851976 VSC851968:VSC851976 WBY851968:WBY851976 WLU851968:WLU851976 WVQ851968:WVQ851976 JE917504:JE917512 TA917504:TA917512 ACW917504:ACW917512 AMS917504:AMS917512 AWO917504:AWO917512 BGK917504:BGK917512 BQG917504:BQG917512 CAC917504:CAC917512 CJY917504:CJY917512 CTU917504:CTU917512 DDQ917504:DDQ917512 DNM917504:DNM917512 DXI917504:DXI917512 EHE917504:EHE917512 ERA917504:ERA917512 FAW917504:FAW917512 FKS917504:FKS917512 FUO917504:FUO917512 GEK917504:GEK917512 GOG917504:GOG917512 GYC917504:GYC917512 HHY917504:HHY917512 HRU917504:HRU917512 IBQ917504:IBQ917512 ILM917504:ILM917512 IVI917504:IVI917512 JFE917504:JFE917512 JPA917504:JPA917512 JYW917504:JYW917512 KIS917504:KIS917512 KSO917504:KSO917512 LCK917504:LCK917512 LMG917504:LMG917512 LWC917504:LWC917512 MFY917504:MFY917512 MPU917504:MPU917512 MZQ917504:MZQ917512 NJM917504:NJM917512 NTI917504:NTI917512 ODE917504:ODE917512 ONA917504:ONA917512 OWW917504:OWW917512 PGS917504:PGS917512 PQO917504:PQO917512 QAK917504:QAK917512 QKG917504:QKG917512 QUC917504:QUC917512 RDY917504:RDY917512 RNU917504:RNU917512 RXQ917504:RXQ917512 SHM917504:SHM917512 SRI917504:SRI917512 TBE917504:TBE917512 TLA917504:TLA917512 TUW917504:TUW917512 UES917504:UES917512 UOO917504:UOO917512 UYK917504:UYK917512 VIG917504:VIG917512 VSC917504:VSC917512 WBY917504:WBY917512 WLU917504:WLU917512 WVQ917504:WVQ917512 JE983040:JE983048 TA983040:TA983048 ACW983040:ACW983048 AMS983040:AMS983048 AWO983040:AWO983048 BGK983040:BGK983048 BQG983040:BQG983048 CAC983040:CAC983048 CJY983040:CJY983048 CTU983040:CTU983048 DDQ983040:DDQ983048 DNM983040:DNM983048 DXI983040:DXI983048 EHE983040:EHE983048 ERA983040:ERA983048 FAW983040:FAW983048 FKS983040:FKS983048 FUO983040:FUO983048 GEK983040:GEK983048 GOG983040:GOG983048 GYC983040:GYC983048 HHY983040:HHY983048 HRU983040:HRU983048 IBQ983040:IBQ983048 ILM983040:ILM983048 IVI983040:IVI983048 JFE983040:JFE983048 JPA983040:JPA983048 JYW983040:JYW983048 KIS983040:KIS983048 KSO983040:KSO983048 LCK983040:LCK983048 LMG983040:LMG983048 LWC983040:LWC983048 MFY983040:MFY983048 MPU983040:MPU983048 MZQ983040:MZQ983048 NJM983040:NJM983048 NTI983040:NTI983048 ODE983040:ODE983048 ONA983040:ONA983048 OWW983040:OWW983048 PGS983040:PGS983048 PQO983040:PQO983048 QAK983040:QAK983048 QKG983040:QKG983048 QUC983040:QUC983048 RDY983040:RDY983048 RNU983040:RNU983048 RXQ983040:RXQ983048 SHM983040:SHM983048 SRI983040:SRI983048 TBE983040:TBE983048 TLA983040:TLA983048 TUW983040:TUW983048 UES983040:UES983048 UOO983040:UOO983048 UYK983040:UYK983048 VIG983040:VIG983048 VSC983040:VSC983048 WBY983040:WBY983048 WLU983040:WLU983048 WVQ983040:WVQ983048 IU65536:IU65544 SQ65536:SQ65544 ACM65536:ACM65544 AMI65536:AMI65544 AWE65536:AWE65544 BGA65536:BGA65544 BPW65536:BPW65544 BZS65536:BZS65544 CJO65536:CJO65544 CTK65536:CTK65544 DDG65536:DDG65544 DNC65536:DNC65544 DWY65536:DWY65544 EGU65536:EGU65544 EQQ65536:EQQ65544 FAM65536:FAM65544 FKI65536:FKI65544 FUE65536:FUE65544 GEA65536:GEA65544 GNW65536:GNW65544 GXS65536:GXS65544 HHO65536:HHO65544 HRK65536:HRK65544 IBG65536:IBG65544 ILC65536:ILC65544 IUY65536:IUY65544 JEU65536:JEU65544 JOQ65536:JOQ65544 JYM65536:JYM65544 KII65536:KII65544 KSE65536:KSE65544 LCA65536:LCA65544 LLW65536:LLW65544 LVS65536:LVS65544 MFO65536:MFO65544 MPK65536:MPK65544 MZG65536:MZG65544 NJC65536:NJC65544 NSY65536:NSY65544 OCU65536:OCU65544 OMQ65536:OMQ65544 OWM65536:OWM65544 PGI65536:PGI65544 PQE65536:PQE65544 QAA65536:QAA65544 QJW65536:QJW65544 QTS65536:QTS65544 RDO65536:RDO65544 RNK65536:RNK65544 RXG65536:RXG65544 SHC65536:SHC65544 SQY65536:SQY65544 TAU65536:TAU65544 TKQ65536:TKQ65544 TUM65536:TUM65544 UEI65536:UEI65544 UOE65536:UOE65544 UYA65536:UYA65544 VHW65536:VHW65544 VRS65536:VRS65544 WBO65536:WBO65544 WLK65536:WLK65544 WVG65536:WVG65544 IU131072:IU131080 SQ131072:SQ131080 ACM131072:ACM131080 AMI131072:AMI131080 AWE131072:AWE131080 BGA131072:BGA131080 BPW131072:BPW131080 BZS131072:BZS131080 CJO131072:CJO131080 CTK131072:CTK131080 DDG131072:DDG131080 DNC131072:DNC131080 DWY131072:DWY131080 EGU131072:EGU131080 EQQ131072:EQQ131080 FAM131072:FAM131080 FKI131072:FKI131080 FUE131072:FUE131080 GEA131072:GEA131080 GNW131072:GNW131080 GXS131072:GXS131080 HHO131072:HHO131080 HRK131072:HRK131080 IBG131072:IBG131080 ILC131072:ILC131080 IUY131072:IUY131080 JEU131072:JEU131080 JOQ131072:JOQ131080 JYM131072:JYM131080 KII131072:KII131080 KSE131072:KSE131080 LCA131072:LCA131080 LLW131072:LLW131080 LVS131072:LVS131080 MFO131072:MFO131080 MPK131072:MPK131080 MZG131072:MZG131080 NJC131072:NJC131080 NSY131072:NSY131080 OCU131072:OCU131080 OMQ131072:OMQ131080 OWM131072:OWM131080 PGI131072:PGI131080 PQE131072:PQE131080 QAA131072:QAA131080 QJW131072:QJW131080 QTS131072:QTS131080 RDO131072:RDO131080 RNK131072:RNK131080 RXG131072:RXG131080 SHC131072:SHC131080 SQY131072:SQY131080 TAU131072:TAU131080 TKQ131072:TKQ131080 TUM131072:TUM131080 UEI131072:UEI131080 UOE131072:UOE131080 UYA131072:UYA131080 VHW131072:VHW131080 VRS131072:VRS131080 WBO131072:WBO131080 WLK131072:WLK131080 WVG131072:WVG131080 IU196608:IU196616 SQ196608:SQ196616 ACM196608:ACM196616 AMI196608:AMI196616 AWE196608:AWE196616 BGA196608:BGA196616 BPW196608:BPW196616 BZS196608:BZS196616 CJO196608:CJO196616 CTK196608:CTK196616 DDG196608:DDG196616 DNC196608:DNC196616 DWY196608:DWY196616 EGU196608:EGU196616 EQQ196608:EQQ196616 FAM196608:FAM196616 FKI196608:FKI196616 FUE196608:FUE196616 GEA196608:GEA196616 GNW196608:GNW196616 GXS196608:GXS196616 HHO196608:HHO196616 HRK196608:HRK196616 IBG196608:IBG196616 ILC196608:ILC196616 IUY196608:IUY196616 JEU196608:JEU196616 JOQ196608:JOQ196616 JYM196608:JYM196616 KII196608:KII196616 KSE196608:KSE196616 LCA196608:LCA196616 LLW196608:LLW196616 LVS196608:LVS196616 MFO196608:MFO196616 MPK196608:MPK196616 MZG196608:MZG196616 NJC196608:NJC196616 NSY196608:NSY196616 OCU196608:OCU196616 OMQ196608:OMQ196616 OWM196608:OWM196616 PGI196608:PGI196616 PQE196608:PQE196616 QAA196608:QAA196616 QJW196608:QJW196616 QTS196608:QTS196616 RDO196608:RDO196616 RNK196608:RNK196616 RXG196608:RXG196616 SHC196608:SHC196616 SQY196608:SQY196616 TAU196608:TAU196616 TKQ196608:TKQ196616 TUM196608:TUM196616 UEI196608:UEI196616 UOE196608:UOE196616 UYA196608:UYA196616 VHW196608:VHW196616 VRS196608:VRS196616 WBO196608:WBO196616 WLK196608:WLK196616 WVG196608:WVG196616 IU262144:IU262152 SQ262144:SQ262152 ACM262144:ACM262152 AMI262144:AMI262152 AWE262144:AWE262152 BGA262144:BGA262152 BPW262144:BPW262152 BZS262144:BZS262152 CJO262144:CJO262152 CTK262144:CTK262152 DDG262144:DDG262152 DNC262144:DNC262152 DWY262144:DWY262152 EGU262144:EGU262152 EQQ262144:EQQ262152 FAM262144:FAM262152 FKI262144:FKI262152 FUE262144:FUE262152 GEA262144:GEA262152 GNW262144:GNW262152 GXS262144:GXS262152 HHO262144:HHO262152 HRK262144:HRK262152 IBG262144:IBG262152 ILC262144:ILC262152 IUY262144:IUY262152 JEU262144:JEU262152 JOQ262144:JOQ262152 JYM262144:JYM262152 KII262144:KII262152 KSE262144:KSE262152 LCA262144:LCA262152 LLW262144:LLW262152 LVS262144:LVS262152 MFO262144:MFO262152 MPK262144:MPK262152 MZG262144:MZG262152 NJC262144:NJC262152 NSY262144:NSY262152 OCU262144:OCU262152 OMQ262144:OMQ262152 OWM262144:OWM262152 PGI262144:PGI262152 PQE262144:PQE262152 QAA262144:QAA262152 QJW262144:QJW262152 QTS262144:QTS262152 RDO262144:RDO262152 RNK262144:RNK262152 RXG262144:RXG262152 SHC262144:SHC262152 SQY262144:SQY262152 TAU262144:TAU262152 TKQ262144:TKQ262152 TUM262144:TUM262152 UEI262144:UEI262152 UOE262144:UOE262152 UYA262144:UYA262152 VHW262144:VHW262152 VRS262144:VRS262152 WBO262144:WBO262152 WLK262144:WLK262152 WVG262144:WVG262152 IU327680:IU327688 SQ327680:SQ327688 ACM327680:ACM327688 AMI327680:AMI327688 AWE327680:AWE327688 BGA327680:BGA327688 BPW327680:BPW327688 BZS327680:BZS327688 CJO327680:CJO327688 CTK327680:CTK327688 DDG327680:DDG327688 DNC327680:DNC327688 DWY327680:DWY327688 EGU327680:EGU327688 EQQ327680:EQQ327688 FAM327680:FAM327688 FKI327680:FKI327688 FUE327680:FUE327688 GEA327680:GEA327688 GNW327680:GNW327688 GXS327680:GXS327688 HHO327680:HHO327688 HRK327680:HRK327688 IBG327680:IBG327688 ILC327680:ILC327688 IUY327680:IUY327688 JEU327680:JEU327688 JOQ327680:JOQ327688 JYM327680:JYM327688 KII327680:KII327688 KSE327680:KSE327688 LCA327680:LCA327688 LLW327680:LLW327688 LVS327680:LVS327688 MFO327680:MFO327688 MPK327680:MPK327688 MZG327680:MZG327688 NJC327680:NJC327688 NSY327680:NSY327688 OCU327680:OCU327688 OMQ327680:OMQ327688 OWM327680:OWM327688 PGI327680:PGI327688 PQE327680:PQE327688 QAA327680:QAA327688 QJW327680:QJW327688 QTS327680:QTS327688 RDO327680:RDO327688 RNK327680:RNK327688 RXG327680:RXG327688 SHC327680:SHC327688 SQY327680:SQY327688 TAU327680:TAU327688 TKQ327680:TKQ327688 TUM327680:TUM327688 UEI327680:UEI327688 UOE327680:UOE327688 UYA327680:UYA327688 VHW327680:VHW327688 VRS327680:VRS327688 WBO327680:WBO327688 WLK327680:WLK327688 WVG327680:WVG327688 IU393216:IU393224 SQ393216:SQ393224 ACM393216:ACM393224 AMI393216:AMI393224 AWE393216:AWE393224 BGA393216:BGA393224 BPW393216:BPW393224 BZS393216:BZS393224 CJO393216:CJO393224 CTK393216:CTK393224 DDG393216:DDG393224 DNC393216:DNC393224 DWY393216:DWY393224 EGU393216:EGU393224 EQQ393216:EQQ393224 FAM393216:FAM393224 FKI393216:FKI393224 FUE393216:FUE393224 GEA393216:GEA393224 GNW393216:GNW393224 GXS393216:GXS393224 HHO393216:HHO393224 HRK393216:HRK393224 IBG393216:IBG393224 ILC393216:ILC393224 IUY393216:IUY393224 JEU393216:JEU393224 JOQ393216:JOQ393224 JYM393216:JYM393224 KII393216:KII393224 KSE393216:KSE393224 LCA393216:LCA393224 LLW393216:LLW393224 LVS393216:LVS393224 MFO393216:MFO393224 MPK393216:MPK393224 MZG393216:MZG393224 NJC393216:NJC393224 NSY393216:NSY393224 OCU393216:OCU393224 OMQ393216:OMQ393224 OWM393216:OWM393224 PGI393216:PGI393224 PQE393216:PQE393224 QAA393216:QAA393224 QJW393216:QJW393224 QTS393216:QTS393224 RDO393216:RDO393224 RNK393216:RNK393224 RXG393216:RXG393224 SHC393216:SHC393224 SQY393216:SQY393224 TAU393216:TAU393224 TKQ393216:TKQ393224 TUM393216:TUM393224 UEI393216:UEI393224 UOE393216:UOE393224 UYA393216:UYA393224 VHW393216:VHW393224 VRS393216:VRS393224 WBO393216:WBO393224 WLK393216:WLK393224 WVG393216:WVG393224 IU458752:IU458760 SQ458752:SQ458760 ACM458752:ACM458760 AMI458752:AMI458760 AWE458752:AWE458760 BGA458752:BGA458760 BPW458752:BPW458760 BZS458752:BZS458760 CJO458752:CJO458760 CTK458752:CTK458760 DDG458752:DDG458760 DNC458752:DNC458760 DWY458752:DWY458760 EGU458752:EGU458760 EQQ458752:EQQ458760 FAM458752:FAM458760 FKI458752:FKI458760 FUE458752:FUE458760 GEA458752:GEA458760 GNW458752:GNW458760 GXS458752:GXS458760 HHO458752:HHO458760 HRK458752:HRK458760 IBG458752:IBG458760 ILC458752:ILC458760 IUY458752:IUY458760 JEU458752:JEU458760 JOQ458752:JOQ458760 JYM458752:JYM458760 KII458752:KII458760 KSE458752:KSE458760 LCA458752:LCA458760 LLW458752:LLW458760 LVS458752:LVS458760 MFO458752:MFO458760 MPK458752:MPK458760 MZG458752:MZG458760 NJC458752:NJC458760 NSY458752:NSY458760 OCU458752:OCU458760 OMQ458752:OMQ458760 OWM458752:OWM458760 PGI458752:PGI458760 PQE458752:PQE458760 QAA458752:QAA458760 QJW458752:QJW458760 QTS458752:QTS458760 RDO458752:RDO458760 RNK458752:RNK458760 RXG458752:RXG458760 SHC458752:SHC458760 SQY458752:SQY458760 TAU458752:TAU458760 TKQ458752:TKQ458760 TUM458752:TUM458760 UEI458752:UEI458760 UOE458752:UOE458760 UYA458752:UYA458760 VHW458752:VHW458760 VRS458752:VRS458760 WBO458752:WBO458760 WLK458752:WLK458760 WVG458752:WVG458760 IU524288:IU524296 SQ524288:SQ524296 ACM524288:ACM524296 AMI524288:AMI524296 AWE524288:AWE524296 BGA524288:BGA524296 BPW524288:BPW524296 BZS524288:BZS524296 CJO524288:CJO524296 CTK524288:CTK524296 DDG524288:DDG524296 DNC524288:DNC524296 DWY524288:DWY524296 EGU524288:EGU524296 EQQ524288:EQQ524296 FAM524288:FAM524296 FKI524288:FKI524296 FUE524288:FUE524296 GEA524288:GEA524296 GNW524288:GNW524296 GXS524288:GXS524296 HHO524288:HHO524296 HRK524288:HRK524296 IBG524288:IBG524296 ILC524288:ILC524296 IUY524288:IUY524296 JEU524288:JEU524296 JOQ524288:JOQ524296 JYM524288:JYM524296 KII524288:KII524296 KSE524288:KSE524296 LCA524288:LCA524296 LLW524288:LLW524296 LVS524288:LVS524296 MFO524288:MFO524296 MPK524288:MPK524296 MZG524288:MZG524296 NJC524288:NJC524296 NSY524288:NSY524296 OCU524288:OCU524296 OMQ524288:OMQ524296 OWM524288:OWM524296 PGI524288:PGI524296 PQE524288:PQE524296 QAA524288:QAA524296 QJW524288:QJW524296 QTS524288:QTS524296 RDO524288:RDO524296 RNK524288:RNK524296 RXG524288:RXG524296 SHC524288:SHC524296 SQY524288:SQY524296 TAU524288:TAU524296 TKQ524288:TKQ524296 TUM524288:TUM524296 UEI524288:UEI524296 UOE524288:UOE524296 UYA524288:UYA524296 VHW524288:VHW524296 VRS524288:VRS524296 WBO524288:WBO524296 WLK524288:WLK524296 WVG524288:WVG524296 IU589824:IU589832 SQ589824:SQ589832 ACM589824:ACM589832 AMI589824:AMI589832 AWE589824:AWE589832 BGA589824:BGA589832 BPW589824:BPW589832 BZS589824:BZS589832 CJO589824:CJO589832 CTK589824:CTK589832 DDG589824:DDG589832 DNC589824:DNC589832 DWY589824:DWY589832 EGU589824:EGU589832 EQQ589824:EQQ589832 FAM589824:FAM589832 FKI589824:FKI589832 FUE589824:FUE589832 GEA589824:GEA589832 GNW589824:GNW589832 GXS589824:GXS589832 HHO589824:HHO589832 HRK589824:HRK589832 IBG589824:IBG589832 ILC589824:ILC589832 IUY589824:IUY589832 JEU589824:JEU589832 JOQ589824:JOQ589832 JYM589824:JYM589832 KII589824:KII589832 KSE589824:KSE589832 LCA589824:LCA589832 LLW589824:LLW589832 LVS589824:LVS589832 MFO589824:MFO589832 MPK589824:MPK589832 MZG589824:MZG589832 NJC589824:NJC589832 NSY589824:NSY589832 OCU589824:OCU589832 OMQ589824:OMQ589832 OWM589824:OWM589832 PGI589824:PGI589832 PQE589824:PQE589832 QAA589824:QAA589832 QJW589824:QJW589832 QTS589824:QTS589832 RDO589824:RDO589832 RNK589824:RNK589832 RXG589824:RXG589832 SHC589824:SHC589832 SQY589824:SQY589832 TAU589824:TAU589832 TKQ589824:TKQ589832 TUM589824:TUM589832 UEI589824:UEI589832 UOE589824:UOE589832 UYA589824:UYA589832 VHW589824:VHW589832 VRS589824:VRS589832 WBO589824:WBO589832 WLK589824:WLK589832 WVG589824:WVG589832 IU655360:IU655368 SQ655360:SQ655368 ACM655360:ACM655368 AMI655360:AMI655368 AWE655360:AWE655368 BGA655360:BGA655368 BPW655360:BPW655368 BZS655360:BZS655368 CJO655360:CJO655368 CTK655360:CTK655368 DDG655360:DDG655368 DNC655360:DNC655368 DWY655360:DWY655368 EGU655360:EGU655368 EQQ655360:EQQ655368 FAM655360:FAM655368 FKI655360:FKI655368 FUE655360:FUE655368 GEA655360:GEA655368 GNW655360:GNW655368 GXS655360:GXS655368 HHO655360:HHO655368 HRK655360:HRK655368 IBG655360:IBG655368 ILC655360:ILC655368 IUY655360:IUY655368 JEU655360:JEU655368 JOQ655360:JOQ655368 JYM655360:JYM655368 KII655360:KII655368 KSE655360:KSE655368 LCA655360:LCA655368 LLW655360:LLW655368 LVS655360:LVS655368 MFO655360:MFO655368 MPK655360:MPK655368 MZG655360:MZG655368 NJC655360:NJC655368 NSY655360:NSY655368 OCU655360:OCU655368 OMQ655360:OMQ655368 OWM655360:OWM655368 PGI655360:PGI655368 PQE655360:PQE655368 QAA655360:QAA655368 QJW655360:QJW655368 QTS655360:QTS655368 RDO655360:RDO655368 RNK655360:RNK655368 RXG655360:RXG655368 SHC655360:SHC655368 SQY655360:SQY655368 TAU655360:TAU655368 TKQ655360:TKQ655368 TUM655360:TUM655368 UEI655360:UEI655368 UOE655360:UOE655368 UYA655360:UYA655368 VHW655360:VHW655368 VRS655360:VRS655368 WBO655360:WBO655368 WLK655360:WLK655368 WVG655360:WVG655368 IU720896:IU720904 SQ720896:SQ720904 ACM720896:ACM720904 AMI720896:AMI720904 AWE720896:AWE720904 BGA720896:BGA720904 BPW720896:BPW720904 BZS720896:BZS720904 CJO720896:CJO720904 CTK720896:CTK720904 DDG720896:DDG720904 DNC720896:DNC720904 DWY720896:DWY720904 EGU720896:EGU720904 EQQ720896:EQQ720904 FAM720896:FAM720904 FKI720896:FKI720904 FUE720896:FUE720904 GEA720896:GEA720904 GNW720896:GNW720904 GXS720896:GXS720904 HHO720896:HHO720904 HRK720896:HRK720904 IBG720896:IBG720904 ILC720896:ILC720904 IUY720896:IUY720904 JEU720896:JEU720904 JOQ720896:JOQ720904 JYM720896:JYM720904 KII720896:KII720904 KSE720896:KSE720904 LCA720896:LCA720904 LLW720896:LLW720904 LVS720896:LVS720904 MFO720896:MFO720904 MPK720896:MPK720904 MZG720896:MZG720904 NJC720896:NJC720904 NSY720896:NSY720904 OCU720896:OCU720904 OMQ720896:OMQ720904 OWM720896:OWM720904 PGI720896:PGI720904 PQE720896:PQE720904 QAA720896:QAA720904 QJW720896:QJW720904 QTS720896:QTS720904 RDO720896:RDO720904 RNK720896:RNK720904 RXG720896:RXG720904 SHC720896:SHC720904 SQY720896:SQY720904 TAU720896:TAU720904 TKQ720896:TKQ720904 TUM720896:TUM720904 UEI720896:UEI720904 UOE720896:UOE720904 UYA720896:UYA720904 VHW720896:VHW720904 VRS720896:VRS720904 WBO720896:WBO720904 WLK720896:WLK720904 WVG720896:WVG720904 IU786432:IU786440 SQ786432:SQ786440 ACM786432:ACM786440 AMI786432:AMI786440 AWE786432:AWE786440 BGA786432:BGA786440 BPW786432:BPW786440 BZS786432:BZS786440 CJO786432:CJO786440 CTK786432:CTK786440 DDG786432:DDG786440 DNC786432:DNC786440 DWY786432:DWY786440 EGU786432:EGU786440 EQQ786432:EQQ786440 FAM786432:FAM786440 FKI786432:FKI786440 FUE786432:FUE786440 GEA786432:GEA786440 GNW786432:GNW786440 GXS786432:GXS786440 HHO786432:HHO786440 HRK786432:HRK786440 IBG786432:IBG786440 ILC786432:ILC786440 IUY786432:IUY786440 JEU786432:JEU786440 JOQ786432:JOQ786440 JYM786432:JYM786440 KII786432:KII786440 KSE786432:KSE786440 LCA786432:LCA786440 LLW786432:LLW786440 LVS786432:LVS786440 MFO786432:MFO786440 MPK786432:MPK786440 MZG786432:MZG786440 NJC786432:NJC786440 NSY786432:NSY786440 OCU786432:OCU786440 OMQ786432:OMQ786440 OWM786432:OWM786440 PGI786432:PGI786440 PQE786432:PQE786440 QAA786432:QAA786440 QJW786432:QJW786440 QTS786432:QTS786440 RDO786432:RDO786440 RNK786432:RNK786440 RXG786432:RXG786440 SHC786432:SHC786440 SQY786432:SQY786440 TAU786432:TAU786440 TKQ786432:TKQ786440 TUM786432:TUM786440 UEI786432:UEI786440 UOE786432:UOE786440 UYA786432:UYA786440 VHW786432:VHW786440 VRS786432:VRS786440 WBO786432:WBO786440 WLK786432:WLK786440 WVG786432:WVG786440 IU851968:IU851976 SQ851968:SQ851976 ACM851968:ACM851976 AMI851968:AMI851976 AWE851968:AWE851976 BGA851968:BGA851976 BPW851968:BPW851976 BZS851968:BZS851976 CJO851968:CJO851976 CTK851968:CTK851976 DDG851968:DDG851976 DNC851968:DNC851976 DWY851968:DWY851976 EGU851968:EGU851976 EQQ851968:EQQ851976 FAM851968:FAM851976 FKI851968:FKI851976 FUE851968:FUE851976 GEA851968:GEA851976 GNW851968:GNW851976 GXS851968:GXS851976 HHO851968:HHO851976 HRK851968:HRK851976 IBG851968:IBG851976 ILC851968:ILC851976 IUY851968:IUY851976 JEU851968:JEU851976 JOQ851968:JOQ851976 JYM851968:JYM851976 KII851968:KII851976 KSE851968:KSE851976 LCA851968:LCA851976 LLW851968:LLW851976 LVS851968:LVS851976 MFO851968:MFO851976 MPK851968:MPK851976 MZG851968:MZG851976 NJC851968:NJC851976 NSY851968:NSY851976 OCU851968:OCU851976 OMQ851968:OMQ851976 OWM851968:OWM851976 PGI851968:PGI851976 PQE851968:PQE851976 QAA851968:QAA851976 QJW851968:QJW851976 QTS851968:QTS851976 RDO851968:RDO851976 RNK851968:RNK851976 RXG851968:RXG851976 SHC851968:SHC851976 SQY851968:SQY851976 TAU851968:TAU851976 TKQ851968:TKQ851976 TUM851968:TUM851976 UEI851968:UEI851976 UOE851968:UOE851976 UYA851968:UYA851976 VHW851968:VHW851976 VRS851968:VRS851976 WBO851968:WBO851976 WLK851968:WLK851976 WVG851968:WVG851976 IU917504:IU917512 SQ917504:SQ917512 ACM917504:ACM917512 AMI917504:AMI917512 AWE917504:AWE917512 BGA917504:BGA917512 BPW917504:BPW917512 BZS917504:BZS917512 CJO917504:CJO917512 CTK917504:CTK917512 DDG917504:DDG917512 DNC917504:DNC917512 DWY917504:DWY917512 EGU917504:EGU917512 EQQ917504:EQQ917512 FAM917504:FAM917512 FKI917504:FKI917512 FUE917504:FUE917512 GEA917504:GEA917512 GNW917504:GNW917512 GXS917504:GXS917512 HHO917504:HHO917512 HRK917504:HRK917512 IBG917504:IBG917512 ILC917504:ILC917512 IUY917504:IUY917512 JEU917504:JEU917512 JOQ917504:JOQ917512 JYM917504:JYM917512 KII917504:KII917512 KSE917504:KSE917512 LCA917504:LCA917512 LLW917504:LLW917512 LVS917504:LVS917512 MFO917504:MFO917512 MPK917504:MPK917512 MZG917504:MZG917512 NJC917504:NJC917512 NSY917504:NSY917512 OCU917504:OCU917512 OMQ917504:OMQ917512 OWM917504:OWM917512 PGI917504:PGI917512 PQE917504:PQE917512 QAA917504:QAA917512 QJW917504:QJW917512 QTS917504:QTS917512 RDO917504:RDO917512 RNK917504:RNK917512 RXG917504:RXG917512 SHC917504:SHC917512 SQY917504:SQY917512 TAU917504:TAU917512 TKQ917504:TKQ917512 TUM917504:TUM917512 UEI917504:UEI917512 UOE917504:UOE917512 UYA917504:UYA917512 VHW917504:VHW917512 VRS917504:VRS917512 WBO917504:WBO917512 WLK917504:WLK917512 WVG917504:WVG917512 IU983040:IU983048 SQ983040:SQ983048 ACM983040:ACM983048 AMI983040:AMI983048 AWE983040:AWE983048 BGA983040:BGA983048 BPW983040:BPW983048 BZS983040:BZS983048 CJO983040:CJO983048 CTK983040:CTK983048 DDG983040:DDG983048 DNC983040:DNC983048 DWY983040:DWY983048 EGU983040:EGU983048 EQQ983040:EQQ983048 FAM983040:FAM983048 FKI983040:FKI983048 FUE983040:FUE983048 GEA983040:GEA983048 GNW983040:GNW983048 GXS983040:GXS983048 HHO983040:HHO983048 HRK983040:HRK983048 IBG983040:IBG983048 ILC983040:ILC983048 IUY983040:IUY983048 JEU983040:JEU983048 JOQ983040:JOQ983048 JYM983040:JYM983048 KII983040:KII983048 KSE983040:KSE983048 LCA983040:LCA983048 LLW983040:LLW983048 LVS983040:LVS983048 MFO983040:MFO983048 MPK983040:MPK983048 MZG983040:MZG983048 NJC983040:NJC983048 NSY983040:NSY983048 OCU983040:OCU983048 OMQ983040:OMQ983048 OWM983040:OWM983048 PGI983040:PGI983048 PQE983040:PQE983048 QAA983040:QAA983048 QJW983040:QJW983048 QTS983040:QTS983048 RDO983040:RDO983048 RNK983040:RNK983048 RXG983040:RXG983048 SHC983040:SHC983048 SQY983040:SQY983048 TAU983040:TAU983048 TKQ983040:TKQ983048 TUM983040:TUM983048 UEI983040:UEI983048 UOE983040:UOE983048 UYA983040:UYA983048 VHW983040:VHW983048 VRS983040:VRS983048 WBO983040:WBO983048 WLK983040:WLK983048 WVG983040:WVG983048 IK65536:IK65544 SG65536:SG65544 ACC65536:ACC65544 ALY65536:ALY65544 AVU65536:AVU65544 BFQ65536:BFQ65544 BPM65536:BPM65544 BZI65536:BZI65544 CJE65536:CJE65544 CTA65536:CTA65544 DCW65536:DCW65544 DMS65536:DMS65544 DWO65536:DWO65544 EGK65536:EGK65544 EQG65536:EQG65544 FAC65536:FAC65544 FJY65536:FJY65544 FTU65536:FTU65544 GDQ65536:GDQ65544 GNM65536:GNM65544 GXI65536:GXI65544 HHE65536:HHE65544 HRA65536:HRA65544 IAW65536:IAW65544 IKS65536:IKS65544 IUO65536:IUO65544 JEK65536:JEK65544 JOG65536:JOG65544 JYC65536:JYC65544 KHY65536:KHY65544 KRU65536:KRU65544 LBQ65536:LBQ65544 LLM65536:LLM65544 LVI65536:LVI65544 MFE65536:MFE65544 MPA65536:MPA65544 MYW65536:MYW65544 NIS65536:NIS65544 NSO65536:NSO65544 OCK65536:OCK65544 OMG65536:OMG65544 OWC65536:OWC65544 PFY65536:PFY65544 PPU65536:PPU65544 PZQ65536:PZQ65544 QJM65536:QJM65544 QTI65536:QTI65544 RDE65536:RDE65544 RNA65536:RNA65544 RWW65536:RWW65544 SGS65536:SGS65544 SQO65536:SQO65544 TAK65536:TAK65544 TKG65536:TKG65544 TUC65536:TUC65544 UDY65536:UDY65544 UNU65536:UNU65544 UXQ65536:UXQ65544 VHM65536:VHM65544 VRI65536:VRI65544 WBE65536:WBE65544 WLA65536:WLA65544 WUW65536:WUW65544 IK131072:IK131080 SG131072:SG131080 ACC131072:ACC131080 ALY131072:ALY131080 AVU131072:AVU131080 BFQ131072:BFQ131080 BPM131072:BPM131080 BZI131072:BZI131080 CJE131072:CJE131080 CTA131072:CTA131080 DCW131072:DCW131080 DMS131072:DMS131080 DWO131072:DWO131080 EGK131072:EGK131080 EQG131072:EQG131080 FAC131072:FAC131080 FJY131072:FJY131080 FTU131072:FTU131080 GDQ131072:GDQ131080 GNM131072:GNM131080 GXI131072:GXI131080 HHE131072:HHE131080 HRA131072:HRA131080 IAW131072:IAW131080 IKS131072:IKS131080 IUO131072:IUO131080 JEK131072:JEK131080 JOG131072:JOG131080 JYC131072:JYC131080 KHY131072:KHY131080 KRU131072:KRU131080 LBQ131072:LBQ131080 LLM131072:LLM131080 LVI131072:LVI131080 MFE131072:MFE131080 MPA131072:MPA131080 MYW131072:MYW131080 NIS131072:NIS131080 NSO131072:NSO131080 OCK131072:OCK131080 OMG131072:OMG131080 OWC131072:OWC131080 PFY131072:PFY131080 PPU131072:PPU131080 PZQ131072:PZQ131080 QJM131072:QJM131080 QTI131072:QTI131080 RDE131072:RDE131080 RNA131072:RNA131080 RWW131072:RWW131080 SGS131072:SGS131080 SQO131072:SQO131080 TAK131072:TAK131080 TKG131072:TKG131080 TUC131072:TUC131080 UDY131072:UDY131080 UNU131072:UNU131080 UXQ131072:UXQ131080 VHM131072:VHM131080 VRI131072:VRI131080 WBE131072:WBE131080 WLA131072:WLA131080 WUW131072:WUW131080 IK196608:IK196616 SG196608:SG196616 ACC196608:ACC196616 ALY196608:ALY196616 AVU196608:AVU196616 BFQ196608:BFQ196616 BPM196608:BPM196616 BZI196608:BZI196616 CJE196608:CJE196616 CTA196608:CTA196616 DCW196608:DCW196616 DMS196608:DMS196616 DWO196608:DWO196616 EGK196608:EGK196616 EQG196608:EQG196616 FAC196608:FAC196616 FJY196608:FJY196616 FTU196608:FTU196616 GDQ196608:GDQ196616 GNM196608:GNM196616 GXI196608:GXI196616 HHE196608:HHE196616 HRA196608:HRA196616 IAW196608:IAW196616 IKS196608:IKS196616 IUO196608:IUO196616 JEK196608:JEK196616 JOG196608:JOG196616 JYC196608:JYC196616 KHY196608:KHY196616 KRU196608:KRU196616 LBQ196608:LBQ196616 LLM196608:LLM196616 LVI196608:LVI196616 MFE196608:MFE196616 MPA196608:MPA196616 MYW196608:MYW196616 NIS196608:NIS196616 NSO196608:NSO196616 OCK196608:OCK196616 OMG196608:OMG196616 OWC196608:OWC196616 PFY196608:PFY196616 PPU196608:PPU196616 PZQ196608:PZQ196616 QJM196608:QJM196616 QTI196608:QTI196616 RDE196608:RDE196616 RNA196608:RNA196616 RWW196608:RWW196616 SGS196608:SGS196616 SQO196608:SQO196616 TAK196608:TAK196616 TKG196608:TKG196616 TUC196608:TUC196616 UDY196608:UDY196616 UNU196608:UNU196616 UXQ196608:UXQ196616 VHM196608:VHM196616 VRI196608:VRI196616 WBE196608:WBE196616 WLA196608:WLA196616 WUW196608:WUW196616 IK262144:IK262152 SG262144:SG262152 ACC262144:ACC262152 ALY262144:ALY262152 AVU262144:AVU262152 BFQ262144:BFQ262152 BPM262144:BPM262152 BZI262144:BZI262152 CJE262144:CJE262152 CTA262144:CTA262152 DCW262144:DCW262152 DMS262144:DMS262152 DWO262144:DWO262152 EGK262144:EGK262152 EQG262144:EQG262152 FAC262144:FAC262152 FJY262144:FJY262152 FTU262144:FTU262152 GDQ262144:GDQ262152 GNM262144:GNM262152 GXI262144:GXI262152 HHE262144:HHE262152 HRA262144:HRA262152 IAW262144:IAW262152 IKS262144:IKS262152 IUO262144:IUO262152 JEK262144:JEK262152 JOG262144:JOG262152 JYC262144:JYC262152 KHY262144:KHY262152 KRU262144:KRU262152 LBQ262144:LBQ262152 LLM262144:LLM262152 LVI262144:LVI262152 MFE262144:MFE262152 MPA262144:MPA262152 MYW262144:MYW262152 NIS262144:NIS262152 NSO262144:NSO262152 OCK262144:OCK262152 OMG262144:OMG262152 OWC262144:OWC262152 PFY262144:PFY262152 PPU262144:PPU262152 PZQ262144:PZQ262152 QJM262144:QJM262152 QTI262144:QTI262152 RDE262144:RDE262152 RNA262144:RNA262152 RWW262144:RWW262152 SGS262144:SGS262152 SQO262144:SQO262152 TAK262144:TAK262152 TKG262144:TKG262152 TUC262144:TUC262152 UDY262144:UDY262152 UNU262144:UNU262152 UXQ262144:UXQ262152 VHM262144:VHM262152 VRI262144:VRI262152 WBE262144:WBE262152 WLA262144:WLA262152 WUW262144:WUW262152 IK327680:IK327688 SG327680:SG327688 ACC327680:ACC327688 ALY327680:ALY327688 AVU327680:AVU327688 BFQ327680:BFQ327688 BPM327680:BPM327688 BZI327680:BZI327688 CJE327680:CJE327688 CTA327680:CTA327688 DCW327680:DCW327688 DMS327680:DMS327688 DWO327680:DWO327688 EGK327680:EGK327688 EQG327680:EQG327688 FAC327680:FAC327688 FJY327680:FJY327688 FTU327680:FTU327688 GDQ327680:GDQ327688 GNM327680:GNM327688 GXI327680:GXI327688 HHE327680:HHE327688 HRA327680:HRA327688 IAW327680:IAW327688 IKS327680:IKS327688 IUO327680:IUO327688 JEK327680:JEK327688 JOG327680:JOG327688 JYC327680:JYC327688 KHY327680:KHY327688 KRU327680:KRU327688 LBQ327680:LBQ327688 LLM327680:LLM327688 LVI327680:LVI327688 MFE327680:MFE327688 MPA327680:MPA327688 MYW327680:MYW327688 NIS327680:NIS327688 NSO327680:NSO327688 OCK327680:OCK327688 OMG327680:OMG327688 OWC327680:OWC327688 PFY327680:PFY327688 PPU327680:PPU327688 PZQ327680:PZQ327688 QJM327680:QJM327688 QTI327680:QTI327688 RDE327680:RDE327688 RNA327680:RNA327688 RWW327680:RWW327688 SGS327680:SGS327688 SQO327680:SQO327688 TAK327680:TAK327688 TKG327680:TKG327688 TUC327680:TUC327688 UDY327680:UDY327688 UNU327680:UNU327688 UXQ327680:UXQ327688 VHM327680:VHM327688 VRI327680:VRI327688 WBE327680:WBE327688 WLA327680:WLA327688 WUW327680:WUW327688 IK393216:IK393224 SG393216:SG393224 ACC393216:ACC393224 ALY393216:ALY393224 AVU393216:AVU393224 BFQ393216:BFQ393224 BPM393216:BPM393224 BZI393216:BZI393224 CJE393216:CJE393224 CTA393216:CTA393224 DCW393216:DCW393224 DMS393216:DMS393224 DWO393216:DWO393224 EGK393216:EGK393224 EQG393216:EQG393224 FAC393216:FAC393224 FJY393216:FJY393224 FTU393216:FTU393224 GDQ393216:GDQ393224 GNM393216:GNM393224 GXI393216:GXI393224 HHE393216:HHE393224 HRA393216:HRA393224 IAW393216:IAW393224 IKS393216:IKS393224 IUO393216:IUO393224 JEK393216:JEK393224 JOG393216:JOG393224 JYC393216:JYC393224 KHY393216:KHY393224 KRU393216:KRU393224 LBQ393216:LBQ393224 LLM393216:LLM393224 LVI393216:LVI393224 MFE393216:MFE393224 MPA393216:MPA393224 MYW393216:MYW393224 NIS393216:NIS393224 NSO393216:NSO393224 OCK393216:OCK393224 OMG393216:OMG393224 OWC393216:OWC393224 PFY393216:PFY393224 PPU393216:PPU393224 PZQ393216:PZQ393224 QJM393216:QJM393224 QTI393216:QTI393224 RDE393216:RDE393224 RNA393216:RNA393224 RWW393216:RWW393224 SGS393216:SGS393224 SQO393216:SQO393224 TAK393216:TAK393224 TKG393216:TKG393224 TUC393216:TUC393224 UDY393216:UDY393224 UNU393216:UNU393224 UXQ393216:UXQ393224 VHM393216:VHM393224 VRI393216:VRI393224 WBE393216:WBE393224 WLA393216:WLA393224 WUW393216:WUW393224 IK458752:IK458760 SG458752:SG458760 ACC458752:ACC458760 ALY458752:ALY458760 AVU458752:AVU458760 BFQ458752:BFQ458760 BPM458752:BPM458760 BZI458752:BZI458760 CJE458752:CJE458760 CTA458752:CTA458760 DCW458752:DCW458760 DMS458752:DMS458760 DWO458752:DWO458760 EGK458752:EGK458760 EQG458752:EQG458760 FAC458752:FAC458760 FJY458752:FJY458760 FTU458752:FTU458760 GDQ458752:GDQ458760 GNM458752:GNM458760 GXI458752:GXI458760 HHE458752:HHE458760 HRA458752:HRA458760 IAW458752:IAW458760 IKS458752:IKS458760 IUO458752:IUO458760 JEK458752:JEK458760 JOG458752:JOG458760 JYC458752:JYC458760 KHY458752:KHY458760 KRU458752:KRU458760 LBQ458752:LBQ458760 LLM458752:LLM458760 LVI458752:LVI458760 MFE458752:MFE458760 MPA458752:MPA458760 MYW458752:MYW458760 NIS458752:NIS458760 NSO458752:NSO458760 OCK458752:OCK458760 OMG458752:OMG458760 OWC458752:OWC458760 PFY458752:PFY458760 PPU458752:PPU458760 PZQ458752:PZQ458760 QJM458752:QJM458760 QTI458752:QTI458760 RDE458752:RDE458760 RNA458752:RNA458760 RWW458752:RWW458760 SGS458752:SGS458760 SQO458752:SQO458760 TAK458752:TAK458760 TKG458752:TKG458760 TUC458752:TUC458760 UDY458752:UDY458760 UNU458752:UNU458760 UXQ458752:UXQ458760 VHM458752:VHM458760 VRI458752:VRI458760 WBE458752:WBE458760 WLA458752:WLA458760 WUW458752:WUW458760 IK524288:IK524296 SG524288:SG524296 ACC524288:ACC524296 ALY524288:ALY524296 AVU524288:AVU524296 BFQ524288:BFQ524296 BPM524288:BPM524296 BZI524288:BZI524296 CJE524288:CJE524296 CTA524288:CTA524296 DCW524288:DCW524296 DMS524288:DMS524296 DWO524288:DWO524296 EGK524288:EGK524296 EQG524288:EQG524296 FAC524288:FAC524296 FJY524288:FJY524296 FTU524288:FTU524296 GDQ524288:GDQ524296 GNM524288:GNM524296 GXI524288:GXI524296 HHE524288:HHE524296 HRA524288:HRA524296 IAW524288:IAW524296 IKS524288:IKS524296 IUO524288:IUO524296 JEK524288:JEK524296 JOG524288:JOG524296 JYC524288:JYC524296 KHY524288:KHY524296 KRU524288:KRU524296 LBQ524288:LBQ524296 LLM524288:LLM524296 LVI524288:LVI524296 MFE524288:MFE524296 MPA524288:MPA524296 MYW524288:MYW524296 NIS524288:NIS524296 NSO524288:NSO524296 OCK524288:OCK524296 OMG524288:OMG524296 OWC524288:OWC524296 PFY524288:PFY524296 PPU524288:PPU524296 PZQ524288:PZQ524296 QJM524288:QJM524296 QTI524288:QTI524296 RDE524288:RDE524296 RNA524288:RNA524296 RWW524288:RWW524296 SGS524288:SGS524296 SQO524288:SQO524296 TAK524288:TAK524296 TKG524288:TKG524296 TUC524288:TUC524296 UDY524288:UDY524296 UNU524288:UNU524296 UXQ524288:UXQ524296 VHM524288:VHM524296 VRI524288:VRI524296 WBE524288:WBE524296 WLA524288:WLA524296 WUW524288:WUW524296 IK589824:IK589832 SG589824:SG589832 ACC589824:ACC589832 ALY589824:ALY589832 AVU589824:AVU589832 BFQ589824:BFQ589832 BPM589824:BPM589832 BZI589824:BZI589832 CJE589824:CJE589832 CTA589824:CTA589832 DCW589824:DCW589832 DMS589824:DMS589832 DWO589824:DWO589832 EGK589824:EGK589832 EQG589824:EQG589832 FAC589824:FAC589832 FJY589824:FJY589832 FTU589824:FTU589832 GDQ589824:GDQ589832 GNM589824:GNM589832 GXI589824:GXI589832 HHE589824:HHE589832 HRA589824:HRA589832 IAW589824:IAW589832 IKS589824:IKS589832 IUO589824:IUO589832 JEK589824:JEK589832 JOG589824:JOG589832 JYC589824:JYC589832 KHY589824:KHY589832 KRU589824:KRU589832 LBQ589824:LBQ589832 LLM589824:LLM589832 LVI589824:LVI589832 MFE589824:MFE589832 MPA589824:MPA589832 MYW589824:MYW589832 NIS589824:NIS589832 NSO589824:NSO589832 OCK589824:OCK589832 OMG589824:OMG589832 OWC589824:OWC589832 PFY589824:PFY589832 PPU589824:PPU589832 PZQ589824:PZQ589832 QJM589824:QJM589832 QTI589824:QTI589832 RDE589824:RDE589832 RNA589824:RNA589832 RWW589824:RWW589832 SGS589824:SGS589832 SQO589824:SQO589832 TAK589824:TAK589832 TKG589824:TKG589832 TUC589824:TUC589832 UDY589824:UDY589832 UNU589824:UNU589832 UXQ589824:UXQ589832 VHM589824:VHM589832 VRI589824:VRI589832 WBE589824:WBE589832 WLA589824:WLA589832 WUW589824:WUW589832 IK655360:IK655368 SG655360:SG655368 ACC655360:ACC655368 ALY655360:ALY655368 AVU655360:AVU655368 BFQ655360:BFQ655368 BPM655360:BPM655368 BZI655360:BZI655368 CJE655360:CJE655368 CTA655360:CTA655368 DCW655360:DCW655368 DMS655360:DMS655368 DWO655360:DWO655368 EGK655360:EGK655368 EQG655360:EQG655368 FAC655360:FAC655368 FJY655360:FJY655368 FTU655360:FTU655368 GDQ655360:GDQ655368 GNM655360:GNM655368 GXI655360:GXI655368 HHE655360:HHE655368 HRA655360:HRA655368 IAW655360:IAW655368 IKS655360:IKS655368 IUO655360:IUO655368 JEK655360:JEK655368 JOG655360:JOG655368 JYC655360:JYC655368 KHY655360:KHY655368 KRU655360:KRU655368 LBQ655360:LBQ655368 LLM655360:LLM655368 LVI655360:LVI655368 MFE655360:MFE655368 MPA655360:MPA655368 MYW655360:MYW655368 NIS655360:NIS655368 NSO655360:NSO655368 OCK655360:OCK655368 OMG655360:OMG655368 OWC655360:OWC655368 PFY655360:PFY655368 PPU655360:PPU655368 PZQ655360:PZQ655368 QJM655360:QJM655368 QTI655360:QTI655368 RDE655360:RDE655368 RNA655360:RNA655368 RWW655360:RWW655368 SGS655360:SGS655368 SQO655360:SQO655368 TAK655360:TAK655368 TKG655360:TKG655368 TUC655360:TUC655368 UDY655360:UDY655368 UNU655360:UNU655368 UXQ655360:UXQ655368 VHM655360:VHM655368 VRI655360:VRI655368 WBE655360:WBE655368 WLA655360:WLA655368 WUW655360:WUW655368 IK720896:IK720904 SG720896:SG720904 ACC720896:ACC720904 ALY720896:ALY720904 AVU720896:AVU720904 BFQ720896:BFQ720904 BPM720896:BPM720904 BZI720896:BZI720904 CJE720896:CJE720904 CTA720896:CTA720904 DCW720896:DCW720904 DMS720896:DMS720904 DWO720896:DWO720904 EGK720896:EGK720904 EQG720896:EQG720904 FAC720896:FAC720904 FJY720896:FJY720904 FTU720896:FTU720904 GDQ720896:GDQ720904 GNM720896:GNM720904 GXI720896:GXI720904 HHE720896:HHE720904 HRA720896:HRA720904 IAW720896:IAW720904 IKS720896:IKS720904 IUO720896:IUO720904 JEK720896:JEK720904 JOG720896:JOG720904 JYC720896:JYC720904 KHY720896:KHY720904 KRU720896:KRU720904 LBQ720896:LBQ720904 LLM720896:LLM720904 LVI720896:LVI720904 MFE720896:MFE720904 MPA720896:MPA720904 MYW720896:MYW720904 NIS720896:NIS720904 NSO720896:NSO720904 OCK720896:OCK720904 OMG720896:OMG720904 OWC720896:OWC720904 PFY720896:PFY720904 PPU720896:PPU720904 PZQ720896:PZQ720904 QJM720896:QJM720904 QTI720896:QTI720904 RDE720896:RDE720904 RNA720896:RNA720904 RWW720896:RWW720904 SGS720896:SGS720904 SQO720896:SQO720904 TAK720896:TAK720904 TKG720896:TKG720904 TUC720896:TUC720904 UDY720896:UDY720904 UNU720896:UNU720904 UXQ720896:UXQ720904 VHM720896:VHM720904 VRI720896:VRI720904 WBE720896:WBE720904 WLA720896:WLA720904 WUW720896:WUW720904 IK786432:IK786440 SG786432:SG786440 ACC786432:ACC786440 ALY786432:ALY786440 AVU786432:AVU786440 BFQ786432:BFQ786440 BPM786432:BPM786440 BZI786432:BZI786440 CJE786432:CJE786440 CTA786432:CTA786440 DCW786432:DCW786440 DMS786432:DMS786440 DWO786432:DWO786440 EGK786432:EGK786440 EQG786432:EQG786440 FAC786432:FAC786440 FJY786432:FJY786440 FTU786432:FTU786440 GDQ786432:GDQ786440 GNM786432:GNM786440 GXI786432:GXI786440 HHE786432:HHE786440 HRA786432:HRA786440 IAW786432:IAW786440 IKS786432:IKS786440 IUO786432:IUO786440 JEK786432:JEK786440 JOG786432:JOG786440 JYC786432:JYC786440 KHY786432:KHY786440 KRU786432:KRU786440 LBQ786432:LBQ786440 LLM786432:LLM786440 LVI786432:LVI786440 MFE786432:MFE786440 MPA786432:MPA786440 MYW786432:MYW786440 NIS786432:NIS786440 NSO786432:NSO786440 OCK786432:OCK786440 OMG786432:OMG786440 OWC786432:OWC786440 PFY786432:PFY786440 PPU786432:PPU786440 PZQ786432:PZQ786440 QJM786432:QJM786440 QTI786432:QTI786440 RDE786432:RDE786440 RNA786432:RNA786440 RWW786432:RWW786440 SGS786432:SGS786440 SQO786432:SQO786440 TAK786432:TAK786440 TKG786432:TKG786440 TUC786432:TUC786440 UDY786432:UDY786440 UNU786432:UNU786440 UXQ786432:UXQ786440 VHM786432:VHM786440 VRI786432:VRI786440 WBE786432:WBE786440 WLA786432:WLA786440 WUW786432:WUW786440 IK851968:IK851976 SG851968:SG851976 ACC851968:ACC851976 ALY851968:ALY851976 AVU851968:AVU851976 BFQ851968:BFQ851976 BPM851968:BPM851976 BZI851968:BZI851976 CJE851968:CJE851976 CTA851968:CTA851976 DCW851968:DCW851976 DMS851968:DMS851976 DWO851968:DWO851976 EGK851968:EGK851976 EQG851968:EQG851976 FAC851968:FAC851976 FJY851968:FJY851976 FTU851968:FTU851976 GDQ851968:GDQ851976 GNM851968:GNM851976 GXI851968:GXI851976 HHE851968:HHE851976 HRA851968:HRA851976 IAW851968:IAW851976 IKS851968:IKS851976 IUO851968:IUO851976 JEK851968:JEK851976 JOG851968:JOG851976 JYC851968:JYC851976 KHY851968:KHY851976 KRU851968:KRU851976 LBQ851968:LBQ851976 LLM851968:LLM851976 LVI851968:LVI851976 MFE851968:MFE851976 MPA851968:MPA851976 MYW851968:MYW851976 NIS851968:NIS851976 NSO851968:NSO851976 OCK851968:OCK851976 OMG851968:OMG851976 OWC851968:OWC851976 PFY851968:PFY851976 PPU851968:PPU851976 PZQ851968:PZQ851976 QJM851968:QJM851976 QTI851968:QTI851976 RDE851968:RDE851976 RNA851968:RNA851976 RWW851968:RWW851976 SGS851968:SGS851976 SQO851968:SQO851976 TAK851968:TAK851976 TKG851968:TKG851976 TUC851968:TUC851976 UDY851968:UDY851976 UNU851968:UNU851976 UXQ851968:UXQ851976 VHM851968:VHM851976 VRI851968:VRI851976 WBE851968:WBE851976 WLA851968:WLA851976 WUW851968:WUW851976 IK917504:IK917512 SG917504:SG917512 ACC917504:ACC917512 ALY917504:ALY917512 AVU917504:AVU917512 BFQ917504:BFQ917512 BPM917504:BPM917512 BZI917504:BZI917512 CJE917504:CJE917512 CTA917504:CTA917512 DCW917504:DCW917512 DMS917504:DMS917512 DWO917504:DWO917512 EGK917504:EGK917512 EQG917504:EQG917512 FAC917504:FAC917512 FJY917504:FJY917512 FTU917504:FTU917512 GDQ917504:GDQ917512 GNM917504:GNM917512 GXI917504:GXI917512 HHE917504:HHE917512 HRA917504:HRA917512 IAW917504:IAW917512 IKS917504:IKS917512 IUO917504:IUO917512 JEK917504:JEK917512 JOG917504:JOG917512 JYC917504:JYC917512 KHY917504:KHY917512 KRU917504:KRU917512 LBQ917504:LBQ917512 LLM917504:LLM917512 LVI917504:LVI917512 MFE917504:MFE917512 MPA917504:MPA917512 MYW917504:MYW917512 NIS917504:NIS917512 NSO917504:NSO917512 OCK917504:OCK917512 OMG917504:OMG917512 OWC917504:OWC917512 PFY917504:PFY917512 PPU917504:PPU917512 PZQ917504:PZQ917512 QJM917504:QJM917512 QTI917504:QTI917512 RDE917504:RDE917512 RNA917504:RNA917512 RWW917504:RWW917512 SGS917504:SGS917512 SQO917504:SQO917512 TAK917504:TAK917512 TKG917504:TKG917512 TUC917504:TUC917512 UDY917504:UDY917512 UNU917504:UNU917512 UXQ917504:UXQ917512 VHM917504:VHM917512 VRI917504:VRI917512 WBE917504:WBE917512 WLA917504:WLA917512 WUW917504:WUW917512 IK983040:IK983048 SG983040:SG983048 ACC983040:ACC983048 ALY983040:ALY983048 AVU983040:AVU983048 BFQ983040:BFQ983048 BPM983040:BPM983048 BZI983040:BZI983048 CJE983040:CJE983048 CTA983040:CTA983048 DCW983040:DCW983048 DMS983040:DMS983048 DWO983040:DWO983048 EGK983040:EGK983048 EQG983040:EQG983048 FAC983040:FAC983048 FJY983040:FJY983048 FTU983040:FTU983048 GDQ983040:GDQ983048 GNM983040:GNM983048 GXI983040:GXI983048 HHE983040:HHE983048 HRA983040:HRA983048 IAW983040:IAW983048 IKS983040:IKS983048 IUO983040:IUO983048 JEK983040:JEK983048 JOG983040:JOG983048 JYC983040:JYC983048 KHY983040:KHY983048 KRU983040:KRU983048 LBQ983040:LBQ983048 LLM983040:LLM983048 LVI983040:LVI983048 MFE983040:MFE983048 MPA983040:MPA983048 MYW983040:MYW983048 NIS983040:NIS983048 NSO983040:NSO983048 OCK983040:OCK983048 OMG983040:OMG983048 OWC983040:OWC983048 PFY983040:PFY983048 PPU983040:PPU983048 PZQ983040:PZQ983048 QJM983040:QJM983048 QTI983040:QTI983048 RDE983040:RDE983048 RNA983040:RNA983048 RWW983040:RWW983048 SGS983040:SGS983048 SQO983040:SQO983048 TAK983040:TAK983048 TKG983040:TKG983048 TUC983040:TUC983048 UDY983040:UDY983048 UNU983040:UNU983048 UXQ983040:UXQ983048 VHM983040:VHM983048 VRI983040:VRI983048 WBE983040:WBE983048 WLA983040:WLA983048 WUW983040:WUW983048 IA65536:IA65544 RW65536:RW65544 ABS65536:ABS65544 ALO65536:ALO65544 AVK65536:AVK65544 BFG65536:BFG65544 BPC65536:BPC65544 BYY65536:BYY65544 CIU65536:CIU65544 CSQ65536:CSQ65544 DCM65536:DCM65544 DMI65536:DMI65544 DWE65536:DWE65544 EGA65536:EGA65544 EPW65536:EPW65544 EZS65536:EZS65544 FJO65536:FJO65544 FTK65536:FTK65544 GDG65536:GDG65544 GNC65536:GNC65544 GWY65536:GWY65544 HGU65536:HGU65544 HQQ65536:HQQ65544 IAM65536:IAM65544 IKI65536:IKI65544 IUE65536:IUE65544 JEA65536:JEA65544 JNW65536:JNW65544 JXS65536:JXS65544 KHO65536:KHO65544 KRK65536:KRK65544 LBG65536:LBG65544 LLC65536:LLC65544 LUY65536:LUY65544 MEU65536:MEU65544 MOQ65536:MOQ65544 MYM65536:MYM65544 NII65536:NII65544 NSE65536:NSE65544 OCA65536:OCA65544 OLW65536:OLW65544 OVS65536:OVS65544 PFO65536:PFO65544 PPK65536:PPK65544 PZG65536:PZG65544 QJC65536:QJC65544 QSY65536:QSY65544 RCU65536:RCU65544 RMQ65536:RMQ65544 RWM65536:RWM65544 SGI65536:SGI65544 SQE65536:SQE65544 TAA65536:TAA65544 TJW65536:TJW65544 TTS65536:TTS65544 UDO65536:UDO65544 UNK65536:UNK65544 UXG65536:UXG65544 VHC65536:VHC65544 VQY65536:VQY65544 WAU65536:WAU65544 WKQ65536:WKQ65544 WUM65536:WUM65544 IA131072:IA131080 RW131072:RW131080 ABS131072:ABS131080 ALO131072:ALO131080 AVK131072:AVK131080 BFG131072:BFG131080 BPC131072:BPC131080 BYY131072:BYY131080 CIU131072:CIU131080 CSQ131072:CSQ131080 DCM131072:DCM131080 DMI131072:DMI131080 DWE131072:DWE131080 EGA131072:EGA131080 EPW131072:EPW131080 EZS131072:EZS131080 FJO131072:FJO131080 FTK131072:FTK131080 GDG131072:GDG131080 GNC131072:GNC131080 GWY131072:GWY131080 HGU131072:HGU131080 HQQ131072:HQQ131080 IAM131072:IAM131080 IKI131072:IKI131080 IUE131072:IUE131080 JEA131072:JEA131080 JNW131072:JNW131080 JXS131072:JXS131080 KHO131072:KHO131080 KRK131072:KRK131080 LBG131072:LBG131080 LLC131072:LLC131080 LUY131072:LUY131080 MEU131072:MEU131080 MOQ131072:MOQ131080 MYM131072:MYM131080 NII131072:NII131080 NSE131072:NSE131080 OCA131072:OCA131080 OLW131072:OLW131080 OVS131072:OVS131080 PFO131072:PFO131080 PPK131072:PPK131080 PZG131072:PZG131080 QJC131072:QJC131080 QSY131072:QSY131080 RCU131072:RCU131080 RMQ131072:RMQ131080 RWM131072:RWM131080 SGI131072:SGI131080 SQE131072:SQE131080 TAA131072:TAA131080 TJW131072:TJW131080 TTS131072:TTS131080 UDO131072:UDO131080 UNK131072:UNK131080 UXG131072:UXG131080 VHC131072:VHC131080 VQY131072:VQY131080 WAU131072:WAU131080 WKQ131072:WKQ131080 WUM131072:WUM131080 IA196608:IA196616 RW196608:RW196616 ABS196608:ABS196616 ALO196608:ALO196616 AVK196608:AVK196616 BFG196608:BFG196616 BPC196608:BPC196616 BYY196608:BYY196616 CIU196608:CIU196616 CSQ196608:CSQ196616 DCM196608:DCM196616 DMI196608:DMI196616 DWE196608:DWE196616 EGA196608:EGA196616 EPW196608:EPW196616 EZS196608:EZS196616 FJO196608:FJO196616 FTK196608:FTK196616 GDG196608:GDG196616 GNC196608:GNC196616 GWY196608:GWY196616 HGU196608:HGU196616 HQQ196608:HQQ196616 IAM196608:IAM196616 IKI196608:IKI196616 IUE196608:IUE196616 JEA196608:JEA196616 JNW196608:JNW196616 JXS196608:JXS196616 KHO196608:KHO196616 KRK196608:KRK196616 LBG196608:LBG196616 LLC196608:LLC196616 LUY196608:LUY196616 MEU196608:MEU196616 MOQ196608:MOQ196616 MYM196608:MYM196616 NII196608:NII196616 NSE196608:NSE196616 OCA196608:OCA196616 OLW196608:OLW196616 OVS196608:OVS196616 PFO196608:PFO196616 PPK196608:PPK196616 PZG196608:PZG196616 QJC196608:QJC196616 QSY196608:QSY196616 RCU196608:RCU196616 RMQ196608:RMQ196616 RWM196608:RWM196616 SGI196608:SGI196616 SQE196608:SQE196616 TAA196608:TAA196616 TJW196608:TJW196616 TTS196608:TTS196616 UDO196608:UDO196616 UNK196608:UNK196616 UXG196608:UXG196616 VHC196608:VHC196616 VQY196608:VQY196616 WAU196608:WAU196616 WKQ196608:WKQ196616 WUM196608:WUM196616 IA262144:IA262152 RW262144:RW262152 ABS262144:ABS262152 ALO262144:ALO262152 AVK262144:AVK262152 BFG262144:BFG262152 BPC262144:BPC262152 BYY262144:BYY262152 CIU262144:CIU262152 CSQ262144:CSQ262152 DCM262144:DCM262152 DMI262144:DMI262152 DWE262144:DWE262152 EGA262144:EGA262152 EPW262144:EPW262152 EZS262144:EZS262152 FJO262144:FJO262152 FTK262144:FTK262152 GDG262144:GDG262152 GNC262144:GNC262152 GWY262144:GWY262152 HGU262144:HGU262152 HQQ262144:HQQ262152 IAM262144:IAM262152 IKI262144:IKI262152 IUE262144:IUE262152 JEA262144:JEA262152 JNW262144:JNW262152 JXS262144:JXS262152 KHO262144:KHO262152 KRK262144:KRK262152 LBG262144:LBG262152 LLC262144:LLC262152 LUY262144:LUY262152 MEU262144:MEU262152 MOQ262144:MOQ262152 MYM262144:MYM262152 NII262144:NII262152 NSE262144:NSE262152 OCA262144:OCA262152 OLW262144:OLW262152 OVS262144:OVS262152 PFO262144:PFO262152 PPK262144:PPK262152 PZG262144:PZG262152 QJC262144:QJC262152 QSY262144:QSY262152 RCU262144:RCU262152 RMQ262144:RMQ262152 RWM262144:RWM262152 SGI262144:SGI262152 SQE262144:SQE262152 TAA262144:TAA262152 TJW262144:TJW262152 TTS262144:TTS262152 UDO262144:UDO262152 UNK262144:UNK262152 UXG262144:UXG262152 VHC262144:VHC262152 VQY262144:VQY262152 WAU262144:WAU262152 WKQ262144:WKQ262152 WUM262144:WUM262152 IA327680:IA327688 RW327680:RW327688 ABS327680:ABS327688 ALO327680:ALO327688 AVK327680:AVK327688 BFG327680:BFG327688 BPC327680:BPC327688 BYY327680:BYY327688 CIU327680:CIU327688 CSQ327680:CSQ327688 DCM327680:DCM327688 DMI327680:DMI327688 DWE327680:DWE327688 EGA327680:EGA327688 EPW327680:EPW327688 EZS327680:EZS327688 FJO327680:FJO327688 FTK327680:FTK327688 GDG327680:GDG327688 GNC327680:GNC327688 GWY327680:GWY327688 HGU327680:HGU327688 HQQ327680:HQQ327688 IAM327680:IAM327688 IKI327680:IKI327688 IUE327680:IUE327688 JEA327680:JEA327688 JNW327680:JNW327688 JXS327680:JXS327688 KHO327680:KHO327688 KRK327680:KRK327688 LBG327680:LBG327688 LLC327680:LLC327688 LUY327680:LUY327688 MEU327680:MEU327688 MOQ327680:MOQ327688 MYM327680:MYM327688 NII327680:NII327688 NSE327680:NSE327688 OCA327680:OCA327688 OLW327680:OLW327688 OVS327680:OVS327688 PFO327680:PFO327688 PPK327680:PPK327688 PZG327680:PZG327688 QJC327680:QJC327688 QSY327680:QSY327688 RCU327680:RCU327688 RMQ327680:RMQ327688 RWM327680:RWM327688 SGI327680:SGI327688 SQE327680:SQE327688 TAA327680:TAA327688 TJW327680:TJW327688 TTS327680:TTS327688 UDO327680:UDO327688 UNK327680:UNK327688 UXG327680:UXG327688 VHC327680:VHC327688 VQY327680:VQY327688 WAU327680:WAU327688 WKQ327680:WKQ327688 WUM327680:WUM327688 IA393216:IA393224 RW393216:RW393224 ABS393216:ABS393224 ALO393216:ALO393224 AVK393216:AVK393224 BFG393216:BFG393224 BPC393216:BPC393224 BYY393216:BYY393224 CIU393216:CIU393224 CSQ393216:CSQ393224 DCM393216:DCM393224 DMI393216:DMI393224 DWE393216:DWE393224 EGA393216:EGA393224 EPW393216:EPW393224 EZS393216:EZS393224 FJO393216:FJO393224 FTK393216:FTK393224 GDG393216:GDG393224 GNC393216:GNC393224 GWY393216:GWY393224 HGU393216:HGU393224 HQQ393216:HQQ393224 IAM393216:IAM393224 IKI393216:IKI393224 IUE393216:IUE393224 JEA393216:JEA393224 JNW393216:JNW393224 JXS393216:JXS393224 KHO393216:KHO393224 KRK393216:KRK393224 LBG393216:LBG393224 LLC393216:LLC393224 LUY393216:LUY393224 MEU393216:MEU393224 MOQ393216:MOQ393224 MYM393216:MYM393224 NII393216:NII393224 NSE393216:NSE393224 OCA393216:OCA393224 OLW393216:OLW393224 OVS393216:OVS393224 PFO393216:PFO393224 PPK393216:PPK393224 PZG393216:PZG393224 QJC393216:QJC393224 QSY393216:QSY393224 RCU393216:RCU393224 RMQ393216:RMQ393224 RWM393216:RWM393224 SGI393216:SGI393224 SQE393216:SQE393224 TAA393216:TAA393224 TJW393216:TJW393224 TTS393216:TTS393224 UDO393216:UDO393224 UNK393216:UNK393224 UXG393216:UXG393224 VHC393216:VHC393224 VQY393216:VQY393224 WAU393216:WAU393224 WKQ393216:WKQ393224 WUM393216:WUM393224 IA458752:IA458760 RW458752:RW458760 ABS458752:ABS458760 ALO458752:ALO458760 AVK458752:AVK458760 BFG458752:BFG458760 BPC458752:BPC458760 BYY458752:BYY458760 CIU458752:CIU458760 CSQ458752:CSQ458760 DCM458752:DCM458760 DMI458752:DMI458760 DWE458752:DWE458760 EGA458752:EGA458760 EPW458752:EPW458760 EZS458752:EZS458760 FJO458752:FJO458760 FTK458752:FTK458760 GDG458752:GDG458760 GNC458752:GNC458760 GWY458752:GWY458760 HGU458752:HGU458760 HQQ458752:HQQ458760 IAM458752:IAM458760 IKI458752:IKI458760 IUE458752:IUE458760 JEA458752:JEA458760 JNW458752:JNW458760 JXS458752:JXS458760 KHO458752:KHO458760 KRK458752:KRK458760 LBG458752:LBG458760 LLC458752:LLC458760 LUY458752:LUY458760 MEU458752:MEU458760 MOQ458752:MOQ458760 MYM458752:MYM458760 NII458752:NII458760 NSE458752:NSE458760 OCA458752:OCA458760 OLW458752:OLW458760 OVS458752:OVS458760 PFO458752:PFO458760 PPK458752:PPK458760 PZG458752:PZG458760 QJC458752:QJC458760 QSY458752:QSY458760 RCU458752:RCU458760 RMQ458752:RMQ458760 RWM458752:RWM458760 SGI458752:SGI458760 SQE458752:SQE458760 TAA458752:TAA458760 TJW458752:TJW458760 TTS458752:TTS458760 UDO458752:UDO458760 UNK458752:UNK458760 UXG458752:UXG458760 VHC458752:VHC458760 VQY458752:VQY458760 WAU458752:WAU458760 WKQ458752:WKQ458760 WUM458752:WUM458760 IA524288:IA524296 RW524288:RW524296 ABS524288:ABS524296 ALO524288:ALO524296 AVK524288:AVK524296 BFG524288:BFG524296 BPC524288:BPC524296 BYY524288:BYY524296 CIU524288:CIU524296 CSQ524288:CSQ524296 DCM524288:DCM524296 DMI524288:DMI524296 DWE524288:DWE524296 EGA524288:EGA524296 EPW524288:EPW524296 EZS524288:EZS524296 FJO524288:FJO524296 FTK524288:FTK524296 GDG524288:GDG524296 GNC524288:GNC524296 GWY524288:GWY524296 HGU524288:HGU524296 HQQ524288:HQQ524296 IAM524288:IAM524296 IKI524288:IKI524296 IUE524288:IUE524296 JEA524288:JEA524296 JNW524288:JNW524296 JXS524288:JXS524296 KHO524288:KHO524296 KRK524288:KRK524296 LBG524288:LBG524296 LLC524288:LLC524296 LUY524288:LUY524296 MEU524288:MEU524296 MOQ524288:MOQ524296 MYM524288:MYM524296 NII524288:NII524296 NSE524288:NSE524296 OCA524288:OCA524296 OLW524288:OLW524296 OVS524288:OVS524296 PFO524288:PFO524296 PPK524288:PPK524296 PZG524288:PZG524296 QJC524288:QJC524296 QSY524288:QSY524296 RCU524288:RCU524296 RMQ524288:RMQ524296 RWM524288:RWM524296 SGI524288:SGI524296 SQE524288:SQE524296 TAA524288:TAA524296 TJW524288:TJW524296 TTS524288:TTS524296 UDO524288:UDO524296 UNK524288:UNK524296 UXG524288:UXG524296 VHC524288:VHC524296 VQY524288:VQY524296 WAU524288:WAU524296 WKQ524288:WKQ524296 WUM524288:WUM524296 IA589824:IA589832 RW589824:RW589832 ABS589824:ABS589832 ALO589824:ALO589832 AVK589824:AVK589832 BFG589824:BFG589832 BPC589824:BPC589832 BYY589824:BYY589832 CIU589824:CIU589832 CSQ589824:CSQ589832 DCM589824:DCM589832 DMI589824:DMI589832 DWE589824:DWE589832 EGA589824:EGA589832 EPW589824:EPW589832 EZS589824:EZS589832 FJO589824:FJO589832 FTK589824:FTK589832 GDG589824:GDG589832 GNC589824:GNC589832 GWY589824:GWY589832 HGU589824:HGU589832 HQQ589824:HQQ589832 IAM589824:IAM589832 IKI589824:IKI589832 IUE589824:IUE589832 JEA589824:JEA589832 JNW589824:JNW589832 JXS589824:JXS589832 KHO589824:KHO589832 KRK589824:KRK589832 LBG589824:LBG589832 LLC589824:LLC589832 LUY589824:LUY589832 MEU589824:MEU589832 MOQ589824:MOQ589832 MYM589824:MYM589832 NII589824:NII589832 NSE589824:NSE589832 OCA589824:OCA589832 OLW589824:OLW589832 OVS589824:OVS589832 PFO589824:PFO589832 PPK589824:PPK589832 PZG589824:PZG589832 QJC589824:QJC589832 QSY589824:QSY589832 RCU589824:RCU589832 RMQ589824:RMQ589832 RWM589824:RWM589832 SGI589824:SGI589832 SQE589824:SQE589832 TAA589824:TAA589832 TJW589824:TJW589832 TTS589824:TTS589832 UDO589824:UDO589832 UNK589824:UNK589832 UXG589824:UXG589832 VHC589824:VHC589832 VQY589824:VQY589832 WAU589824:WAU589832 WKQ589824:WKQ589832 WUM589824:WUM589832 IA655360:IA655368 RW655360:RW655368 ABS655360:ABS655368 ALO655360:ALO655368 AVK655360:AVK655368 BFG655360:BFG655368 BPC655360:BPC655368 BYY655360:BYY655368 CIU655360:CIU655368 CSQ655360:CSQ655368 DCM655360:DCM655368 DMI655360:DMI655368 DWE655360:DWE655368 EGA655360:EGA655368 EPW655360:EPW655368 EZS655360:EZS655368 FJO655360:FJO655368 FTK655360:FTK655368 GDG655360:GDG655368 GNC655360:GNC655368 GWY655360:GWY655368 HGU655360:HGU655368 HQQ655360:HQQ655368 IAM655360:IAM655368 IKI655360:IKI655368 IUE655360:IUE655368 JEA655360:JEA655368 JNW655360:JNW655368 JXS655360:JXS655368 KHO655360:KHO655368 KRK655360:KRK655368 LBG655360:LBG655368 LLC655360:LLC655368 LUY655360:LUY655368 MEU655360:MEU655368 MOQ655360:MOQ655368 MYM655360:MYM655368 NII655360:NII655368 NSE655360:NSE655368 OCA655360:OCA655368 OLW655360:OLW655368 OVS655360:OVS655368 PFO655360:PFO655368 PPK655360:PPK655368 PZG655360:PZG655368 QJC655360:QJC655368 QSY655360:QSY655368 RCU655360:RCU655368 RMQ655360:RMQ655368 RWM655360:RWM655368 SGI655360:SGI655368 SQE655360:SQE655368 TAA655360:TAA655368 TJW655360:TJW655368 TTS655360:TTS655368 UDO655360:UDO655368 UNK655360:UNK655368 UXG655360:UXG655368 VHC655360:VHC655368 VQY655360:VQY655368 WAU655360:WAU655368 WKQ655360:WKQ655368 WUM655360:WUM655368 IA720896:IA720904 RW720896:RW720904 ABS720896:ABS720904 ALO720896:ALO720904 AVK720896:AVK720904 BFG720896:BFG720904 BPC720896:BPC720904 BYY720896:BYY720904 CIU720896:CIU720904 CSQ720896:CSQ720904 DCM720896:DCM720904 DMI720896:DMI720904 DWE720896:DWE720904 EGA720896:EGA720904 EPW720896:EPW720904 EZS720896:EZS720904 FJO720896:FJO720904 FTK720896:FTK720904 GDG720896:GDG720904 GNC720896:GNC720904 GWY720896:GWY720904 HGU720896:HGU720904 HQQ720896:HQQ720904 IAM720896:IAM720904 IKI720896:IKI720904 IUE720896:IUE720904 JEA720896:JEA720904 JNW720896:JNW720904 JXS720896:JXS720904 KHO720896:KHO720904 KRK720896:KRK720904 LBG720896:LBG720904 LLC720896:LLC720904 LUY720896:LUY720904 MEU720896:MEU720904 MOQ720896:MOQ720904 MYM720896:MYM720904 NII720896:NII720904 NSE720896:NSE720904 OCA720896:OCA720904 OLW720896:OLW720904 OVS720896:OVS720904 PFO720896:PFO720904 PPK720896:PPK720904 PZG720896:PZG720904 QJC720896:QJC720904 QSY720896:QSY720904 RCU720896:RCU720904 RMQ720896:RMQ720904 RWM720896:RWM720904 SGI720896:SGI720904 SQE720896:SQE720904 TAA720896:TAA720904 TJW720896:TJW720904 TTS720896:TTS720904 UDO720896:UDO720904 UNK720896:UNK720904 UXG720896:UXG720904 VHC720896:VHC720904 VQY720896:VQY720904 WAU720896:WAU720904 WKQ720896:WKQ720904 WUM720896:WUM720904 IA786432:IA786440 RW786432:RW786440 ABS786432:ABS786440 ALO786432:ALO786440 AVK786432:AVK786440 BFG786432:BFG786440 BPC786432:BPC786440 BYY786432:BYY786440 CIU786432:CIU786440 CSQ786432:CSQ786440 DCM786432:DCM786440 DMI786432:DMI786440 DWE786432:DWE786440 EGA786432:EGA786440 EPW786432:EPW786440 EZS786432:EZS786440 FJO786432:FJO786440 FTK786432:FTK786440 GDG786432:GDG786440 GNC786432:GNC786440 GWY786432:GWY786440 HGU786432:HGU786440 HQQ786432:HQQ786440 IAM786432:IAM786440 IKI786432:IKI786440 IUE786432:IUE786440 JEA786432:JEA786440 JNW786432:JNW786440 JXS786432:JXS786440 KHO786432:KHO786440 KRK786432:KRK786440 LBG786432:LBG786440 LLC786432:LLC786440 LUY786432:LUY786440 MEU786432:MEU786440 MOQ786432:MOQ786440 MYM786432:MYM786440 NII786432:NII786440 NSE786432:NSE786440 OCA786432:OCA786440 OLW786432:OLW786440 OVS786432:OVS786440 PFO786432:PFO786440 PPK786432:PPK786440 PZG786432:PZG786440 QJC786432:QJC786440 QSY786432:QSY786440 RCU786432:RCU786440 RMQ786432:RMQ786440 RWM786432:RWM786440 SGI786432:SGI786440 SQE786432:SQE786440 TAA786432:TAA786440 TJW786432:TJW786440 TTS786432:TTS786440 UDO786432:UDO786440 UNK786432:UNK786440 UXG786432:UXG786440 VHC786432:VHC786440 VQY786432:VQY786440 WAU786432:WAU786440 WKQ786432:WKQ786440 WUM786432:WUM786440 IA851968:IA851976 RW851968:RW851976 ABS851968:ABS851976 ALO851968:ALO851976 AVK851968:AVK851976 BFG851968:BFG851976 BPC851968:BPC851976 BYY851968:BYY851976 CIU851968:CIU851976 CSQ851968:CSQ851976 DCM851968:DCM851976 DMI851968:DMI851976 DWE851968:DWE851976 EGA851968:EGA851976 EPW851968:EPW851976 EZS851968:EZS851976 FJO851968:FJO851976 FTK851968:FTK851976 GDG851968:GDG851976 GNC851968:GNC851976 GWY851968:GWY851976 HGU851968:HGU851976 HQQ851968:HQQ851976 IAM851968:IAM851976 IKI851968:IKI851976 IUE851968:IUE851976 JEA851968:JEA851976 JNW851968:JNW851976 JXS851968:JXS851976 KHO851968:KHO851976 KRK851968:KRK851976 LBG851968:LBG851976 LLC851968:LLC851976 LUY851968:LUY851976 MEU851968:MEU851976 MOQ851968:MOQ851976 MYM851968:MYM851976 NII851968:NII851976 NSE851968:NSE851976 OCA851968:OCA851976 OLW851968:OLW851976 OVS851968:OVS851976 PFO851968:PFO851976 PPK851968:PPK851976 PZG851968:PZG851976 QJC851968:QJC851976 QSY851968:QSY851976 RCU851968:RCU851976 RMQ851968:RMQ851976 RWM851968:RWM851976 SGI851968:SGI851976 SQE851968:SQE851976 TAA851968:TAA851976 TJW851968:TJW851976 TTS851968:TTS851976 UDO851968:UDO851976 UNK851968:UNK851976 UXG851968:UXG851976 VHC851968:VHC851976 VQY851968:VQY851976 WAU851968:WAU851976 WKQ851968:WKQ851976 WUM851968:WUM851976 IA917504:IA917512 RW917504:RW917512 ABS917504:ABS917512 ALO917504:ALO917512 AVK917504:AVK917512 BFG917504:BFG917512 BPC917504:BPC917512 BYY917504:BYY917512 CIU917504:CIU917512 CSQ917504:CSQ917512 DCM917504:DCM917512 DMI917504:DMI917512 DWE917504:DWE917512 EGA917504:EGA917512 EPW917504:EPW917512 EZS917504:EZS917512 FJO917504:FJO917512 FTK917504:FTK917512 GDG917504:GDG917512 GNC917504:GNC917512 GWY917504:GWY917512 HGU917504:HGU917512 HQQ917504:HQQ917512 IAM917504:IAM917512 IKI917504:IKI917512 IUE917504:IUE917512 JEA917504:JEA917512 JNW917504:JNW917512 JXS917504:JXS917512 KHO917504:KHO917512 KRK917504:KRK917512 LBG917504:LBG917512 LLC917504:LLC917512 LUY917504:LUY917512 MEU917504:MEU917512 MOQ917504:MOQ917512 MYM917504:MYM917512 NII917504:NII917512 NSE917504:NSE917512 OCA917504:OCA917512 OLW917504:OLW917512 OVS917504:OVS917512 PFO917504:PFO917512 PPK917504:PPK917512 PZG917504:PZG917512 QJC917504:QJC917512 QSY917504:QSY917512 RCU917504:RCU917512 RMQ917504:RMQ917512 RWM917504:RWM917512 SGI917504:SGI917512 SQE917504:SQE917512 TAA917504:TAA917512 TJW917504:TJW917512 TTS917504:TTS917512 UDO917504:UDO917512 UNK917504:UNK917512 UXG917504:UXG917512 VHC917504:VHC917512 VQY917504:VQY917512 WAU917504:WAU917512 WKQ917504:WKQ917512 WUM917504:WUM917512 IA983040:IA983048 RW983040:RW983048 ABS983040:ABS983048 ALO983040:ALO983048 AVK983040:AVK983048 BFG983040:BFG983048 BPC983040:BPC983048 BYY983040:BYY983048 CIU983040:CIU983048 CSQ983040:CSQ983048 DCM983040:DCM983048 DMI983040:DMI983048 DWE983040:DWE983048 EGA983040:EGA983048 EPW983040:EPW983048 EZS983040:EZS983048 FJO983040:FJO983048 FTK983040:FTK983048 GDG983040:GDG983048 GNC983040:GNC983048 GWY983040:GWY983048 HGU983040:HGU983048 HQQ983040:HQQ983048 IAM983040:IAM983048 IKI983040:IKI983048 IUE983040:IUE983048 JEA983040:JEA983048 JNW983040:JNW983048 JXS983040:JXS983048 KHO983040:KHO983048 KRK983040:KRK983048 LBG983040:LBG983048 LLC983040:LLC983048 LUY983040:LUY983048 MEU983040:MEU983048 MOQ983040:MOQ983048 MYM983040:MYM983048 NII983040:NII983048 NSE983040:NSE983048 OCA983040:OCA983048 OLW983040:OLW983048 OVS983040:OVS983048 PFO983040:PFO983048 PPK983040:PPK983048 PZG983040:PZG983048 QJC983040:QJC983048 QSY983040:QSY983048 RCU983040:RCU983048 RMQ983040:RMQ983048 RWM983040:RWM983048 SGI983040:SGI983048 SQE983040:SQE983048 TAA983040:TAA983048 TJW983040:TJW983048 TTS983040:TTS983048 UDO983040:UDO983048 UNK983040:UNK983048 UXG983040:UXG983048 VHC983040:VHC983048 VQY983040:VQY983048 WAU983040:WAU983048 WKQ983040:WKQ983048 WUM983040:WUM983048 HQ65536:HQ65544 RM65536:RM65544 ABI65536:ABI65544 ALE65536:ALE65544 AVA65536:AVA65544 BEW65536:BEW65544 BOS65536:BOS65544 BYO65536:BYO65544 CIK65536:CIK65544 CSG65536:CSG65544 DCC65536:DCC65544 DLY65536:DLY65544 DVU65536:DVU65544 EFQ65536:EFQ65544 EPM65536:EPM65544 EZI65536:EZI65544 FJE65536:FJE65544 FTA65536:FTA65544 GCW65536:GCW65544 GMS65536:GMS65544 GWO65536:GWO65544 HGK65536:HGK65544 HQG65536:HQG65544 IAC65536:IAC65544 IJY65536:IJY65544 ITU65536:ITU65544 JDQ65536:JDQ65544 JNM65536:JNM65544 JXI65536:JXI65544 KHE65536:KHE65544 KRA65536:KRA65544 LAW65536:LAW65544 LKS65536:LKS65544 LUO65536:LUO65544 MEK65536:MEK65544 MOG65536:MOG65544 MYC65536:MYC65544 NHY65536:NHY65544 NRU65536:NRU65544 OBQ65536:OBQ65544 OLM65536:OLM65544 OVI65536:OVI65544 PFE65536:PFE65544 PPA65536:PPA65544 PYW65536:PYW65544 QIS65536:QIS65544 QSO65536:QSO65544 RCK65536:RCK65544 RMG65536:RMG65544 RWC65536:RWC65544 SFY65536:SFY65544 SPU65536:SPU65544 SZQ65536:SZQ65544 TJM65536:TJM65544 TTI65536:TTI65544 UDE65536:UDE65544 UNA65536:UNA65544 UWW65536:UWW65544 VGS65536:VGS65544 VQO65536:VQO65544 WAK65536:WAK65544 WKG65536:WKG65544 WUC65536:WUC65544 HQ131072:HQ131080 RM131072:RM131080 ABI131072:ABI131080 ALE131072:ALE131080 AVA131072:AVA131080 BEW131072:BEW131080 BOS131072:BOS131080 BYO131072:BYO131080 CIK131072:CIK131080 CSG131072:CSG131080 DCC131072:DCC131080 DLY131072:DLY131080 DVU131072:DVU131080 EFQ131072:EFQ131080 EPM131072:EPM131080 EZI131072:EZI131080 FJE131072:FJE131080 FTA131072:FTA131080 GCW131072:GCW131080 GMS131072:GMS131080 GWO131072:GWO131080 HGK131072:HGK131080 HQG131072:HQG131080 IAC131072:IAC131080 IJY131072:IJY131080 ITU131072:ITU131080 JDQ131072:JDQ131080 JNM131072:JNM131080 JXI131072:JXI131080 KHE131072:KHE131080 KRA131072:KRA131080 LAW131072:LAW131080 LKS131072:LKS131080 LUO131072:LUO131080 MEK131072:MEK131080 MOG131072:MOG131080 MYC131072:MYC131080 NHY131072:NHY131080 NRU131072:NRU131080 OBQ131072:OBQ131080 OLM131072:OLM131080 OVI131072:OVI131080 PFE131072:PFE131080 PPA131072:PPA131080 PYW131072:PYW131080 QIS131072:QIS131080 QSO131072:QSO131080 RCK131072:RCK131080 RMG131072:RMG131080 RWC131072:RWC131080 SFY131072:SFY131080 SPU131072:SPU131080 SZQ131072:SZQ131080 TJM131072:TJM131080 TTI131072:TTI131080 UDE131072:UDE131080 UNA131072:UNA131080 UWW131072:UWW131080 VGS131072:VGS131080 VQO131072:VQO131080 WAK131072:WAK131080 WKG131072:WKG131080 WUC131072:WUC131080 HQ196608:HQ196616 RM196608:RM196616 ABI196608:ABI196616 ALE196608:ALE196616 AVA196608:AVA196616 BEW196608:BEW196616 BOS196608:BOS196616 BYO196608:BYO196616 CIK196608:CIK196616 CSG196608:CSG196616 DCC196608:DCC196616 DLY196608:DLY196616 DVU196608:DVU196616 EFQ196608:EFQ196616 EPM196608:EPM196616 EZI196608:EZI196616 FJE196608:FJE196616 FTA196608:FTA196616 GCW196608:GCW196616 GMS196608:GMS196616 GWO196608:GWO196616 HGK196608:HGK196616 HQG196608:HQG196616 IAC196608:IAC196616 IJY196608:IJY196616 ITU196608:ITU196616 JDQ196608:JDQ196616 JNM196608:JNM196616 JXI196608:JXI196616 KHE196608:KHE196616 KRA196608:KRA196616 LAW196608:LAW196616 LKS196608:LKS196616 LUO196608:LUO196616 MEK196608:MEK196616 MOG196608:MOG196616 MYC196608:MYC196616 NHY196608:NHY196616 NRU196608:NRU196616 OBQ196608:OBQ196616 OLM196608:OLM196616 OVI196608:OVI196616 PFE196608:PFE196616 PPA196608:PPA196616 PYW196608:PYW196616 QIS196608:QIS196616 QSO196608:QSO196616 RCK196608:RCK196616 RMG196608:RMG196616 RWC196608:RWC196616 SFY196608:SFY196616 SPU196608:SPU196616 SZQ196608:SZQ196616 TJM196608:TJM196616 TTI196608:TTI196616 UDE196608:UDE196616 UNA196608:UNA196616 UWW196608:UWW196616 VGS196608:VGS196616 VQO196608:VQO196616 WAK196608:WAK196616 WKG196608:WKG196616 WUC196608:WUC196616 HQ262144:HQ262152 RM262144:RM262152 ABI262144:ABI262152 ALE262144:ALE262152 AVA262144:AVA262152 BEW262144:BEW262152 BOS262144:BOS262152 BYO262144:BYO262152 CIK262144:CIK262152 CSG262144:CSG262152 DCC262144:DCC262152 DLY262144:DLY262152 DVU262144:DVU262152 EFQ262144:EFQ262152 EPM262144:EPM262152 EZI262144:EZI262152 FJE262144:FJE262152 FTA262144:FTA262152 GCW262144:GCW262152 GMS262144:GMS262152 GWO262144:GWO262152 HGK262144:HGK262152 HQG262144:HQG262152 IAC262144:IAC262152 IJY262144:IJY262152 ITU262144:ITU262152 JDQ262144:JDQ262152 JNM262144:JNM262152 JXI262144:JXI262152 KHE262144:KHE262152 KRA262144:KRA262152 LAW262144:LAW262152 LKS262144:LKS262152 LUO262144:LUO262152 MEK262144:MEK262152 MOG262144:MOG262152 MYC262144:MYC262152 NHY262144:NHY262152 NRU262144:NRU262152 OBQ262144:OBQ262152 OLM262144:OLM262152 OVI262144:OVI262152 PFE262144:PFE262152 PPA262144:PPA262152 PYW262144:PYW262152 QIS262144:QIS262152 QSO262144:QSO262152 RCK262144:RCK262152 RMG262144:RMG262152 RWC262144:RWC262152 SFY262144:SFY262152 SPU262144:SPU262152 SZQ262144:SZQ262152 TJM262144:TJM262152 TTI262144:TTI262152 UDE262144:UDE262152 UNA262144:UNA262152 UWW262144:UWW262152 VGS262144:VGS262152 VQO262144:VQO262152 WAK262144:WAK262152 WKG262144:WKG262152 WUC262144:WUC262152 HQ327680:HQ327688 RM327680:RM327688 ABI327680:ABI327688 ALE327680:ALE327688 AVA327680:AVA327688 BEW327680:BEW327688 BOS327680:BOS327688 BYO327680:BYO327688 CIK327680:CIK327688 CSG327680:CSG327688 DCC327680:DCC327688 DLY327680:DLY327688 DVU327680:DVU327688 EFQ327680:EFQ327688 EPM327680:EPM327688 EZI327680:EZI327688 FJE327680:FJE327688 FTA327680:FTA327688 GCW327680:GCW327688 GMS327680:GMS327688 GWO327680:GWO327688 HGK327680:HGK327688 HQG327680:HQG327688 IAC327680:IAC327688 IJY327680:IJY327688 ITU327680:ITU327688 JDQ327680:JDQ327688 JNM327680:JNM327688 JXI327680:JXI327688 KHE327680:KHE327688 KRA327680:KRA327688 LAW327680:LAW327688 LKS327680:LKS327688 LUO327680:LUO327688 MEK327680:MEK327688 MOG327680:MOG327688 MYC327680:MYC327688 NHY327680:NHY327688 NRU327680:NRU327688 OBQ327680:OBQ327688 OLM327680:OLM327688 OVI327680:OVI327688 PFE327680:PFE327688 PPA327680:PPA327688 PYW327680:PYW327688 QIS327680:QIS327688 QSO327680:QSO327688 RCK327680:RCK327688 RMG327680:RMG327688 RWC327680:RWC327688 SFY327680:SFY327688 SPU327680:SPU327688 SZQ327680:SZQ327688 TJM327680:TJM327688 TTI327680:TTI327688 UDE327680:UDE327688 UNA327680:UNA327688 UWW327680:UWW327688 VGS327680:VGS327688 VQO327680:VQO327688 WAK327680:WAK327688 WKG327680:WKG327688 WUC327680:WUC327688 HQ393216:HQ393224 RM393216:RM393224 ABI393216:ABI393224 ALE393216:ALE393224 AVA393216:AVA393224 BEW393216:BEW393224 BOS393216:BOS393224 BYO393216:BYO393224 CIK393216:CIK393224 CSG393216:CSG393224 DCC393216:DCC393224 DLY393216:DLY393224 DVU393216:DVU393224 EFQ393216:EFQ393224 EPM393216:EPM393224 EZI393216:EZI393224 FJE393216:FJE393224 FTA393216:FTA393224 GCW393216:GCW393224 GMS393216:GMS393224 GWO393216:GWO393224 HGK393216:HGK393224 HQG393216:HQG393224 IAC393216:IAC393224 IJY393216:IJY393224 ITU393216:ITU393224 JDQ393216:JDQ393224 JNM393216:JNM393224 JXI393216:JXI393224 KHE393216:KHE393224 KRA393216:KRA393224 LAW393216:LAW393224 LKS393216:LKS393224 LUO393216:LUO393224 MEK393216:MEK393224 MOG393216:MOG393224 MYC393216:MYC393224 NHY393216:NHY393224 NRU393216:NRU393224 OBQ393216:OBQ393224 OLM393216:OLM393224 OVI393216:OVI393224 PFE393216:PFE393224 PPA393216:PPA393224 PYW393216:PYW393224 QIS393216:QIS393224 QSO393216:QSO393224 RCK393216:RCK393224 RMG393216:RMG393224 RWC393216:RWC393224 SFY393216:SFY393224 SPU393216:SPU393224 SZQ393216:SZQ393224 TJM393216:TJM393224 TTI393216:TTI393224 UDE393216:UDE393224 UNA393216:UNA393224 UWW393216:UWW393224 VGS393216:VGS393224 VQO393216:VQO393224 WAK393216:WAK393224 WKG393216:WKG393224 WUC393216:WUC393224 HQ458752:HQ458760 RM458752:RM458760 ABI458752:ABI458760 ALE458752:ALE458760 AVA458752:AVA458760 BEW458752:BEW458760 BOS458752:BOS458760 BYO458752:BYO458760 CIK458752:CIK458760 CSG458752:CSG458760 DCC458752:DCC458760 DLY458752:DLY458760 DVU458752:DVU458760 EFQ458752:EFQ458760 EPM458752:EPM458760 EZI458752:EZI458760 FJE458752:FJE458760 FTA458752:FTA458760 GCW458752:GCW458760 GMS458752:GMS458760 GWO458752:GWO458760 HGK458752:HGK458760 HQG458752:HQG458760 IAC458752:IAC458760 IJY458752:IJY458760 ITU458752:ITU458760 JDQ458752:JDQ458760 JNM458752:JNM458760 JXI458752:JXI458760 KHE458752:KHE458760 KRA458752:KRA458760 LAW458752:LAW458760 LKS458752:LKS458760 LUO458752:LUO458760 MEK458752:MEK458760 MOG458752:MOG458760 MYC458752:MYC458760 NHY458752:NHY458760 NRU458752:NRU458760 OBQ458752:OBQ458760 OLM458752:OLM458760 OVI458752:OVI458760 PFE458752:PFE458760 PPA458752:PPA458760 PYW458752:PYW458760 QIS458752:QIS458760 QSO458752:QSO458760 RCK458752:RCK458760 RMG458752:RMG458760 RWC458752:RWC458760 SFY458752:SFY458760 SPU458752:SPU458760 SZQ458752:SZQ458760 TJM458752:TJM458760 TTI458752:TTI458760 UDE458752:UDE458760 UNA458752:UNA458760 UWW458752:UWW458760 VGS458752:VGS458760 VQO458752:VQO458760 WAK458752:WAK458760 WKG458752:WKG458760 WUC458752:WUC458760 HQ524288:HQ524296 RM524288:RM524296 ABI524288:ABI524296 ALE524288:ALE524296 AVA524288:AVA524296 BEW524288:BEW524296 BOS524288:BOS524296 BYO524288:BYO524296 CIK524288:CIK524296 CSG524288:CSG524296 DCC524288:DCC524296 DLY524288:DLY524296 DVU524288:DVU524296 EFQ524288:EFQ524296 EPM524288:EPM524296 EZI524288:EZI524296 FJE524288:FJE524296 FTA524288:FTA524296 GCW524288:GCW524296 GMS524288:GMS524296 GWO524288:GWO524296 HGK524288:HGK524296 HQG524288:HQG524296 IAC524288:IAC524296 IJY524288:IJY524296 ITU524288:ITU524296 JDQ524288:JDQ524296 JNM524288:JNM524296 JXI524288:JXI524296 KHE524288:KHE524296 KRA524288:KRA524296 LAW524288:LAW524296 LKS524288:LKS524296 LUO524288:LUO524296 MEK524288:MEK524296 MOG524288:MOG524296 MYC524288:MYC524296 NHY524288:NHY524296 NRU524288:NRU524296 OBQ524288:OBQ524296 OLM524288:OLM524296 OVI524288:OVI524296 PFE524288:PFE524296 PPA524288:PPA524296 PYW524288:PYW524296 QIS524288:QIS524296 QSO524288:QSO524296 RCK524288:RCK524296 RMG524288:RMG524296 RWC524288:RWC524296 SFY524288:SFY524296 SPU524288:SPU524296 SZQ524288:SZQ524296 TJM524288:TJM524296 TTI524288:TTI524296 UDE524288:UDE524296 UNA524288:UNA524296 UWW524288:UWW524296 VGS524288:VGS524296 VQO524288:VQO524296 WAK524288:WAK524296 WKG524288:WKG524296 WUC524288:WUC524296 HQ589824:HQ589832 RM589824:RM589832 ABI589824:ABI589832 ALE589824:ALE589832 AVA589824:AVA589832 BEW589824:BEW589832 BOS589824:BOS589832 BYO589824:BYO589832 CIK589824:CIK589832 CSG589824:CSG589832 DCC589824:DCC589832 DLY589824:DLY589832 DVU589824:DVU589832 EFQ589824:EFQ589832 EPM589824:EPM589832 EZI589824:EZI589832 FJE589824:FJE589832 FTA589824:FTA589832 GCW589824:GCW589832 GMS589824:GMS589832 GWO589824:GWO589832 HGK589824:HGK589832 HQG589824:HQG589832 IAC589824:IAC589832 IJY589824:IJY589832 ITU589824:ITU589832 JDQ589824:JDQ589832 JNM589824:JNM589832 JXI589824:JXI589832 KHE589824:KHE589832 KRA589824:KRA589832 LAW589824:LAW589832 LKS589824:LKS589832 LUO589824:LUO589832 MEK589824:MEK589832 MOG589824:MOG589832 MYC589824:MYC589832 NHY589824:NHY589832 NRU589824:NRU589832 OBQ589824:OBQ589832 OLM589824:OLM589832 OVI589824:OVI589832 PFE589824:PFE589832 PPA589824:PPA589832 PYW589824:PYW589832 QIS589824:QIS589832 QSO589824:QSO589832 RCK589824:RCK589832 RMG589824:RMG589832 RWC589824:RWC589832 SFY589824:SFY589832 SPU589824:SPU589832 SZQ589824:SZQ589832 TJM589824:TJM589832 TTI589824:TTI589832 UDE589824:UDE589832 UNA589824:UNA589832 UWW589824:UWW589832 VGS589824:VGS589832 VQO589824:VQO589832 WAK589824:WAK589832 WKG589824:WKG589832 WUC589824:WUC589832 HQ655360:HQ655368 RM655360:RM655368 ABI655360:ABI655368 ALE655360:ALE655368 AVA655360:AVA655368 BEW655360:BEW655368 BOS655360:BOS655368 BYO655360:BYO655368 CIK655360:CIK655368 CSG655360:CSG655368 DCC655360:DCC655368 DLY655360:DLY655368 DVU655360:DVU655368 EFQ655360:EFQ655368 EPM655360:EPM655368 EZI655360:EZI655368 FJE655360:FJE655368 FTA655360:FTA655368 GCW655360:GCW655368 GMS655360:GMS655368 GWO655360:GWO655368 HGK655360:HGK655368 HQG655360:HQG655368 IAC655360:IAC655368 IJY655360:IJY655368 ITU655360:ITU655368 JDQ655360:JDQ655368 JNM655360:JNM655368 JXI655360:JXI655368 KHE655360:KHE655368 KRA655360:KRA655368 LAW655360:LAW655368 LKS655360:LKS655368 LUO655360:LUO655368 MEK655360:MEK655368 MOG655360:MOG655368 MYC655360:MYC655368 NHY655360:NHY655368 NRU655360:NRU655368 OBQ655360:OBQ655368 OLM655360:OLM655368 OVI655360:OVI655368 PFE655360:PFE655368 PPA655360:PPA655368 PYW655360:PYW655368 QIS655360:QIS655368 QSO655360:QSO655368 RCK655360:RCK655368 RMG655360:RMG655368 RWC655360:RWC655368 SFY655360:SFY655368 SPU655360:SPU655368 SZQ655360:SZQ655368 TJM655360:TJM655368 TTI655360:TTI655368 UDE655360:UDE655368 UNA655360:UNA655368 UWW655360:UWW655368 VGS655360:VGS655368 VQO655360:VQO655368 WAK655360:WAK655368 WKG655360:WKG655368 WUC655360:WUC655368 HQ720896:HQ720904 RM720896:RM720904 ABI720896:ABI720904 ALE720896:ALE720904 AVA720896:AVA720904 BEW720896:BEW720904 BOS720896:BOS720904 BYO720896:BYO720904 CIK720896:CIK720904 CSG720896:CSG720904 DCC720896:DCC720904 DLY720896:DLY720904 DVU720896:DVU720904 EFQ720896:EFQ720904 EPM720896:EPM720904 EZI720896:EZI720904 FJE720896:FJE720904 FTA720896:FTA720904 GCW720896:GCW720904 GMS720896:GMS720904 GWO720896:GWO720904 HGK720896:HGK720904 HQG720896:HQG720904 IAC720896:IAC720904 IJY720896:IJY720904 ITU720896:ITU720904 JDQ720896:JDQ720904 JNM720896:JNM720904 JXI720896:JXI720904 KHE720896:KHE720904 KRA720896:KRA720904 LAW720896:LAW720904 LKS720896:LKS720904 LUO720896:LUO720904 MEK720896:MEK720904 MOG720896:MOG720904 MYC720896:MYC720904 NHY720896:NHY720904 NRU720896:NRU720904 OBQ720896:OBQ720904 OLM720896:OLM720904 OVI720896:OVI720904 PFE720896:PFE720904 PPA720896:PPA720904 PYW720896:PYW720904 QIS720896:QIS720904 QSO720896:QSO720904 RCK720896:RCK720904 RMG720896:RMG720904 RWC720896:RWC720904 SFY720896:SFY720904 SPU720896:SPU720904 SZQ720896:SZQ720904 TJM720896:TJM720904 TTI720896:TTI720904 UDE720896:UDE720904 UNA720896:UNA720904 UWW720896:UWW720904 VGS720896:VGS720904 VQO720896:VQO720904 WAK720896:WAK720904 WKG720896:WKG720904 WUC720896:WUC720904 HQ786432:HQ786440 RM786432:RM786440 ABI786432:ABI786440 ALE786432:ALE786440 AVA786432:AVA786440 BEW786432:BEW786440 BOS786432:BOS786440 BYO786432:BYO786440 CIK786432:CIK786440 CSG786432:CSG786440 DCC786432:DCC786440 DLY786432:DLY786440 DVU786432:DVU786440 EFQ786432:EFQ786440 EPM786432:EPM786440 EZI786432:EZI786440 FJE786432:FJE786440 FTA786432:FTA786440 GCW786432:GCW786440 GMS786432:GMS786440 GWO786432:GWO786440 HGK786432:HGK786440 HQG786432:HQG786440 IAC786432:IAC786440 IJY786432:IJY786440 ITU786432:ITU786440 JDQ786432:JDQ786440 JNM786432:JNM786440 JXI786432:JXI786440 KHE786432:KHE786440 KRA786432:KRA786440 LAW786432:LAW786440 LKS786432:LKS786440 LUO786432:LUO786440 MEK786432:MEK786440 MOG786432:MOG786440 MYC786432:MYC786440 NHY786432:NHY786440 NRU786432:NRU786440 OBQ786432:OBQ786440 OLM786432:OLM786440 OVI786432:OVI786440 PFE786432:PFE786440 PPA786432:PPA786440 PYW786432:PYW786440 QIS786432:QIS786440 QSO786432:QSO786440 RCK786432:RCK786440 RMG786432:RMG786440 RWC786432:RWC786440 SFY786432:SFY786440 SPU786432:SPU786440 SZQ786432:SZQ786440 TJM786432:TJM786440 TTI786432:TTI786440 UDE786432:UDE786440 UNA786432:UNA786440 UWW786432:UWW786440 VGS786432:VGS786440 VQO786432:VQO786440 WAK786432:WAK786440 WKG786432:WKG786440 WUC786432:WUC786440 HQ851968:HQ851976 RM851968:RM851976 ABI851968:ABI851976 ALE851968:ALE851976 AVA851968:AVA851976 BEW851968:BEW851976 BOS851968:BOS851976 BYO851968:BYO851976 CIK851968:CIK851976 CSG851968:CSG851976 DCC851968:DCC851976 DLY851968:DLY851976 DVU851968:DVU851976 EFQ851968:EFQ851976 EPM851968:EPM851976 EZI851968:EZI851976 FJE851968:FJE851976 FTA851968:FTA851976 GCW851968:GCW851976 GMS851968:GMS851976 GWO851968:GWO851976 HGK851968:HGK851976 HQG851968:HQG851976 IAC851968:IAC851976 IJY851968:IJY851976 ITU851968:ITU851976 JDQ851968:JDQ851976 JNM851968:JNM851976 JXI851968:JXI851976 KHE851968:KHE851976 KRA851968:KRA851976 LAW851968:LAW851976 LKS851968:LKS851976 LUO851968:LUO851976 MEK851968:MEK851976 MOG851968:MOG851976 MYC851968:MYC851976 NHY851968:NHY851976 NRU851968:NRU851976 OBQ851968:OBQ851976 OLM851968:OLM851976 OVI851968:OVI851976 PFE851968:PFE851976 PPA851968:PPA851976 PYW851968:PYW851976 QIS851968:QIS851976 QSO851968:QSO851976 RCK851968:RCK851976 RMG851968:RMG851976 RWC851968:RWC851976 SFY851968:SFY851976 SPU851968:SPU851976 SZQ851968:SZQ851976 TJM851968:TJM851976 TTI851968:TTI851976 UDE851968:UDE851976 UNA851968:UNA851976 UWW851968:UWW851976 VGS851968:VGS851976 VQO851968:VQO851976 WAK851968:WAK851976 WKG851968:WKG851976 WUC851968:WUC851976 HQ917504:HQ917512 RM917504:RM917512 ABI917504:ABI917512 ALE917504:ALE917512 AVA917504:AVA917512 BEW917504:BEW917512 BOS917504:BOS917512 BYO917504:BYO917512 CIK917504:CIK917512 CSG917504:CSG917512 DCC917504:DCC917512 DLY917504:DLY917512 DVU917504:DVU917512 EFQ917504:EFQ917512 EPM917504:EPM917512 EZI917504:EZI917512 FJE917504:FJE917512 FTA917504:FTA917512 GCW917504:GCW917512 GMS917504:GMS917512 GWO917504:GWO917512 HGK917504:HGK917512 HQG917504:HQG917512 IAC917504:IAC917512 IJY917504:IJY917512 ITU917504:ITU917512 JDQ917504:JDQ917512 JNM917504:JNM917512 JXI917504:JXI917512 KHE917504:KHE917512 KRA917504:KRA917512 LAW917504:LAW917512 LKS917504:LKS917512 LUO917504:LUO917512 MEK917504:MEK917512 MOG917504:MOG917512 MYC917504:MYC917512 NHY917504:NHY917512 NRU917504:NRU917512 OBQ917504:OBQ917512 OLM917504:OLM917512 OVI917504:OVI917512 PFE917504:PFE917512 PPA917504:PPA917512 PYW917504:PYW917512 QIS917504:QIS917512 QSO917504:QSO917512 RCK917504:RCK917512 RMG917504:RMG917512 RWC917504:RWC917512 SFY917504:SFY917512 SPU917504:SPU917512 SZQ917504:SZQ917512 TJM917504:TJM917512 TTI917504:TTI917512 UDE917504:UDE917512 UNA917504:UNA917512 UWW917504:UWW917512 VGS917504:VGS917512 VQO917504:VQO917512 WAK917504:WAK917512 WKG917504:WKG917512 WUC917504:WUC917512 HQ983040:HQ983048 RM983040:RM983048 ABI983040:ABI983048 ALE983040:ALE983048 AVA983040:AVA983048 BEW983040:BEW983048 BOS983040:BOS983048 BYO983040:BYO983048 CIK983040:CIK983048 CSG983040:CSG983048 DCC983040:DCC983048 DLY983040:DLY983048 DVU983040:DVU983048 EFQ983040:EFQ983048 EPM983040:EPM983048 EZI983040:EZI983048 FJE983040:FJE983048 FTA983040:FTA983048 GCW983040:GCW983048 GMS983040:GMS983048 GWO983040:GWO983048 HGK983040:HGK983048 HQG983040:HQG983048 IAC983040:IAC983048 IJY983040:IJY983048 ITU983040:ITU983048 JDQ983040:JDQ983048 JNM983040:JNM983048 JXI983040:JXI983048 KHE983040:KHE983048 KRA983040:KRA983048 LAW983040:LAW983048 LKS983040:LKS983048 LUO983040:LUO983048 MEK983040:MEK983048 MOG983040:MOG983048 MYC983040:MYC983048 NHY983040:NHY983048 NRU983040:NRU983048 OBQ983040:OBQ983048 OLM983040:OLM983048 OVI983040:OVI983048 PFE983040:PFE983048 PPA983040:PPA983048 PYW983040:PYW983048 QIS983040:QIS983048 QSO983040:QSO983048 RCK983040:RCK983048 RMG983040:RMG983048 RWC983040:RWC983048 SFY983040:SFY983048 SPU983040:SPU983048 SZQ983040:SZQ983048 TJM983040:TJM983048 TTI983040:TTI983048 UDE983040:UDE983048 UNA983040:UNA983048 UWW983040:UWW983048 VGS983040:VGS983048 VQO983040:VQO983048 WAK983040:WAK983048 WKG983040:WKG983048 WUC983040:WUC983048 HG65536:HG65544 RC65536:RC65544 AAY65536:AAY65544 AKU65536:AKU65544 AUQ65536:AUQ65544 BEM65536:BEM65544 BOI65536:BOI65544 BYE65536:BYE65544 CIA65536:CIA65544 CRW65536:CRW65544 DBS65536:DBS65544 DLO65536:DLO65544 DVK65536:DVK65544 EFG65536:EFG65544 EPC65536:EPC65544 EYY65536:EYY65544 FIU65536:FIU65544 FSQ65536:FSQ65544 GCM65536:GCM65544 GMI65536:GMI65544 GWE65536:GWE65544 HGA65536:HGA65544 HPW65536:HPW65544 HZS65536:HZS65544 IJO65536:IJO65544 ITK65536:ITK65544 JDG65536:JDG65544 JNC65536:JNC65544 JWY65536:JWY65544 KGU65536:KGU65544 KQQ65536:KQQ65544 LAM65536:LAM65544 LKI65536:LKI65544 LUE65536:LUE65544 MEA65536:MEA65544 MNW65536:MNW65544 MXS65536:MXS65544 NHO65536:NHO65544 NRK65536:NRK65544 OBG65536:OBG65544 OLC65536:OLC65544 OUY65536:OUY65544 PEU65536:PEU65544 POQ65536:POQ65544 PYM65536:PYM65544 QII65536:QII65544 QSE65536:QSE65544 RCA65536:RCA65544 RLW65536:RLW65544 RVS65536:RVS65544 SFO65536:SFO65544 SPK65536:SPK65544 SZG65536:SZG65544 TJC65536:TJC65544 TSY65536:TSY65544 UCU65536:UCU65544 UMQ65536:UMQ65544 UWM65536:UWM65544 VGI65536:VGI65544 VQE65536:VQE65544 WAA65536:WAA65544 WJW65536:WJW65544 WTS65536:WTS65544 HG131072:HG131080 RC131072:RC131080 AAY131072:AAY131080 AKU131072:AKU131080 AUQ131072:AUQ131080 BEM131072:BEM131080 BOI131072:BOI131080 BYE131072:BYE131080 CIA131072:CIA131080 CRW131072:CRW131080 DBS131072:DBS131080 DLO131072:DLO131080 DVK131072:DVK131080 EFG131072:EFG131080 EPC131072:EPC131080 EYY131072:EYY131080 FIU131072:FIU131080 FSQ131072:FSQ131080 GCM131072:GCM131080 GMI131072:GMI131080 GWE131072:GWE131080 HGA131072:HGA131080 HPW131072:HPW131080 HZS131072:HZS131080 IJO131072:IJO131080 ITK131072:ITK131080 JDG131072:JDG131080 JNC131072:JNC131080 JWY131072:JWY131080 KGU131072:KGU131080 KQQ131072:KQQ131080 LAM131072:LAM131080 LKI131072:LKI131080 LUE131072:LUE131080 MEA131072:MEA131080 MNW131072:MNW131080 MXS131072:MXS131080 NHO131072:NHO131080 NRK131072:NRK131080 OBG131072:OBG131080 OLC131072:OLC131080 OUY131072:OUY131080 PEU131072:PEU131080 POQ131072:POQ131080 PYM131072:PYM131080 QII131072:QII131080 QSE131072:QSE131080 RCA131072:RCA131080 RLW131072:RLW131080 RVS131072:RVS131080 SFO131072:SFO131080 SPK131072:SPK131080 SZG131072:SZG131080 TJC131072:TJC131080 TSY131072:TSY131080 UCU131072:UCU131080 UMQ131072:UMQ131080 UWM131072:UWM131080 VGI131072:VGI131080 VQE131072:VQE131080 WAA131072:WAA131080 WJW131072:WJW131080 WTS131072:WTS131080 HG196608:HG196616 RC196608:RC196616 AAY196608:AAY196616 AKU196608:AKU196616 AUQ196608:AUQ196616 BEM196608:BEM196616 BOI196608:BOI196616 BYE196608:BYE196616 CIA196608:CIA196616 CRW196608:CRW196616 DBS196608:DBS196616 DLO196608:DLO196616 DVK196608:DVK196616 EFG196608:EFG196616 EPC196608:EPC196616 EYY196608:EYY196616 FIU196608:FIU196616 FSQ196608:FSQ196616 GCM196608:GCM196616 GMI196608:GMI196616 GWE196608:GWE196616 HGA196608:HGA196616 HPW196608:HPW196616 HZS196608:HZS196616 IJO196608:IJO196616 ITK196608:ITK196616 JDG196608:JDG196616 JNC196608:JNC196616 JWY196608:JWY196616 KGU196608:KGU196616 KQQ196608:KQQ196616 LAM196608:LAM196616 LKI196608:LKI196616 LUE196608:LUE196616 MEA196608:MEA196616 MNW196608:MNW196616 MXS196608:MXS196616 NHO196608:NHO196616 NRK196608:NRK196616 OBG196608:OBG196616 OLC196608:OLC196616 OUY196608:OUY196616 PEU196608:PEU196616 POQ196608:POQ196616 PYM196608:PYM196616 QII196608:QII196616 QSE196608:QSE196616 RCA196608:RCA196616 RLW196608:RLW196616 RVS196608:RVS196616 SFO196608:SFO196616 SPK196608:SPK196616 SZG196608:SZG196616 TJC196608:TJC196616 TSY196608:TSY196616 UCU196608:UCU196616 UMQ196608:UMQ196616 UWM196608:UWM196616 VGI196608:VGI196616 VQE196608:VQE196616 WAA196608:WAA196616 WJW196608:WJW196616 WTS196608:WTS196616 HG262144:HG262152 RC262144:RC262152 AAY262144:AAY262152 AKU262144:AKU262152 AUQ262144:AUQ262152 BEM262144:BEM262152 BOI262144:BOI262152 BYE262144:BYE262152 CIA262144:CIA262152 CRW262144:CRW262152 DBS262144:DBS262152 DLO262144:DLO262152 DVK262144:DVK262152 EFG262144:EFG262152 EPC262144:EPC262152 EYY262144:EYY262152 FIU262144:FIU262152 FSQ262144:FSQ262152 GCM262144:GCM262152 GMI262144:GMI262152 GWE262144:GWE262152 HGA262144:HGA262152 HPW262144:HPW262152 HZS262144:HZS262152 IJO262144:IJO262152 ITK262144:ITK262152 JDG262144:JDG262152 JNC262144:JNC262152 JWY262144:JWY262152 KGU262144:KGU262152 KQQ262144:KQQ262152 LAM262144:LAM262152 LKI262144:LKI262152 LUE262144:LUE262152 MEA262144:MEA262152 MNW262144:MNW262152 MXS262144:MXS262152 NHO262144:NHO262152 NRK262144:NRK262152 OBG262144:OBG262152 OLC262144:OLC262152 OUY262144:OUY262152 PEU262144:PEU262152 POQ262144:POQ262152 PYM262144:PYM262152 QII262144:QII262152 QSE262144:QSE262152 RCA262144:RCA262152 RLW262144:RLW262152 RVS262144:RVS262152 SFO262144:SFO262152 SPK262144:SPK262152 SZG262144:SZG262152 TJC262144:TJC262152 TSY262144:TSY262152 UCU262144:UCU262152 UMQ262144:UMQ262152 UWM262144:UWM262152 VGI262144:VGI262152 VQE262144:VQE262152 WAA262144:WAA262152 WJW262144:WJW262152 WTS262144:WTS262152 HG327680:HG327688 RC327680:RC327688 AAY327680:AAY327688 AKU327680:AKU327688 AUQ327680:AUQ327688 BEM327680:BEM327688 BOI327680:BOI327688 BYE327680:BYE327688 CIA327680:CIA327688 CRW327680:CRW327688 DBS327680:DBS327688 DLO327680:DLO327688 DVK327680:DVK327688 EFG327680:EFG327688 EPC327680:EPC327688 EYY327680:EYY327688 FIU327680:FIU327688 FSQ327680:FSQ327688 GCM327680:GCM327688 GMI327680:GMI327688 GWE327680:GWE327688 HGA327680:HGA327688 HPW327680:HPW327688 HZS327680:HZS327688 IJO327680:IJO327688 ITK327680:ITK327688 JDG327680:JDG327688 JNC327680:JNC327688 JWY327680:JWY327688 KGU327680:KGU327688 KQQ327680:KQQ327688 LAM327680:LAM327688 LKI327680:LKI327688 LUE327680:LUE327688 MEA327680:MEA327688 MNW327680:MNW327688 MXS327680:MXS327688 NHO327680:NHO327688 NRK327680:NRK327688 OBG327680:OBG327688 OLC327680:OLC327688 OUY327680:OUY327688 PEU327680:PEU327688 POQ327680:POQ327688 PYM327680:PYM327688 QII327680:QII327688 QSE327680:QSE327688 RCA327680:RCA327688 RLW327680:RLW327688 RVS327680:RVS327688 SFO327680:SFO327688 SPK327680:SPK327688 SZG327680:SZG327688 TJC327680:TJC327688 TSY327680:TSY327688 UCU327680:UCU327688 UMQ327680:UMQ327688 UWM327680:UWM327688 VGI327680:VGI327688 VQE327680:VQE327688 WAA327680:WAA327688 WJW327680:WJW327688 WTS327680:WTS327688 HG393216:HG393224 RC393216:RC393224 AAY393216:AAY393224 AKU393216:AKU393224 AUQ393216:AUQ393224 BEM393216:BEM393224 BOI393216:BOI393224 BYE393216:BYE393224 CIA393216:CIA393224 CRW393216:CRW393224 DBS393216:DBS393224 DLO393216:DLO393224 DVK393216:DVK393224 EFG393216:EFG393224 EPC393216:EPC393224 EYY393216:EYY393224 FIU393216:FIU393224 FSQ393216:FSQ393224 GCM393216:GCM393224 GMI393216:GMI393224 GWE393216:GWE393224 HGA393216:HGA393224 HPW393216:HPW393224 HZS393216:HZS393224 IJO393216:IJO393224 ITK393216:ITK393224 JDG393216:JDG393224 JNC393216:JNC393224 JWY393216:JWY393224 KGU393216:KGU393224 KQQ393216:KQQ393224 LAM393216:LAM393224 LKI393216:LKI393224 LUE393216:LUE393224 MEA393216:MEA393224 MNW393216:MNW393224 MXS393216:MXS393224 NHO393216:NHO393224 NRK393216:NRK393224 OBG393216:OBG393224 OLC393216:OLC393224 OUY393216:OUY393224 PEU393216:PEU393224 POQ393216:POQ393224 PYM393216:PYM393224 QII393216:QII393224 QSE393216:QSE393224 RCA393216:RCA393224 RLW393216:RLW393224 RVS393216:RVS393224 SFO393216:SFO393224 SPK393216:SPK393224 SZG393216:SZG393224 TJC393216:TJC393224 TSY393216:TSY393224 UCU393216:UCU393224 UMQ393216:UMQ393224 UWM393216:UWM393224 VGI393216:VGI393224 VQE393216:VQE393224 WAA393216:WAA393224 WJW393216:WJW393224 WTS393216:WTS393224 HG458752:HG458760 RC458752:RC458760 AAY458752:AAY458760 AKU458752:AKU458760 AUQ458752:AUQ458760 BEM458752:BEM458760 BOI458752:BOI458760 BYE458752:BYE458760 CIA458752:CIA458760 CRW458752:CRW458760 DBS458752:DBS458760 DLO458752:DLO458760 DVK458752:DVK458760 EFG458752:EFG458760 EPC458752:EPC458760 EYY458752:EYY458760 FIU458752:FIU458760 FSQ458752:FSQ458760 GCM458752:GCM458760 GMI458752:GMI458760 GWE458752:GWE458760 HGA458752:HGA458760 HPW458752:HPW458760 HZS458752:HZS458760 IJO458752:IJO458760 ITK458752:ITK458760 JDG458752:JDG458760 JNC458752:JNC458760 JWY458752:JWY458760 KGU458752:KGU458760 KQQ458752:KQQ458760 LAM458752:LAM458760 LKI458752:LKI458760 LUE458752:LUE458760 MEA458752:MEA458760 MNW458752:MNW458760 MXS458752:MXS458760 NHO458752:NHO458760 NRK458752:NRK458760 OBG458752:OBG458760 OLC458752:OLC458760 OUY458752:OUY458760 PEU458752:PEU458760 POQ458752:POQ458760 PYM458752:PYM458760 QII458752:QII458760 QSE458752:QSE458760 RCA458752:RCA458760 RLW458752:RLW458760 RVS458752:RVS458760 SFO458752:SFO458760 SPK458752:SPK458760 SZG458752:SZG458760 TJC458752:TJC458760 TSY458752:TSY458760 UCU458752:UCU458760 UMQ458752:UMQ458760 UWM458752:UWM458760 VGI458752:VGI458760 VQE458752:VQE458760 WAA458752:WAA458760 WJW458752:WJW458760 WTS458752:WTS458760 HG524288:HG524296 RC524288:RC524296 AAY524288:AAY524296 AKU524288:AKU524296 AUQ524288:AUQ524296 BEM524288:BEM524296 BOI524288:BOI524296 BYE524288:BYE524296 CIA524288:CIA524296 CRW524288:CRW524296 DBS524288:DBS524296 DLO524288:DLO524296 DVK524288:DVK524296 EFG524288:EFG524296 EPC524288:EPC524296 EYY524288:EYY524296 FIU524288:FIU524296 FSQ524288:FSQ524296 GCM524288:GCM524296 GMI524288:GMI524296 GWE524288:GWE524296 HGA524288:HGA524296 HPW524288:HPW524296 HZS524288:HZS524296 IJO524288:IJO524296 ITK524288:ITK524296 JDG524288:JDG524296 JNC524288:JNC524296 JWY524288:JWY524296 KGU524288:KGU524296 KQQ524288:KQQ524296 LAM524288:LAM524296 LKI524288:LKI524296 LUE524288:LUE524296 MEA524288:MEA524296 MNW524288:MNW524296 MXS524288:MXS524296 NHO524288:NHO524296 NRK524288:NRK524296 OBG524288:OBG524296 OLC524288:OLC524296 OUY524288:OUY524296 PEU524288:PEU524296 POQ524288:POQ524296 PYM524288:PYM524296 QII524288:QII524296 QSE524288:QSE524296 RCA524288:RCA524296 RLW524288:RLW524296 RVS524288:RVS524296 SFO524288:SFO524296 SPK524288:SPK524296 SZG524288:SZG524296 TJC524288:TJC524296 TSY524288:TSY524296 UCU524288:UCU524296 UMQ524288:UMQ524296 UWM524288:UWM524296 VGI524288:VGI524296 VQE524288:VQE524296 WAA524288:WAA524296 WJW524288:WJW524296 WTS524288:WTS524296 HG589824:HG589832 RC589824:RC589832 AAY589824:AAY589832 AKU589824:AKU589832 AUQ589824:AUQ589832 BEM589824:BEM589832 BOI589824:BOI589832 BYE589824:BYE589832 CIA589824:CIA589832 CRW589824:CRW589832 DBS589824:DBS589832 DLO589824:DLO589832 DVK589824:DVK589832 EFG589824:EFG589832 EPC589824:EPC589832 EYY589824:EYY589832 FIU589824:FIU589832 FSQ589824:FSQ589832 GCM589824:GCM589832 GMI589824:GMI589832 GWE589824:GWE589832 HGA589824:HGA589832 HPW589824:HPW589832 HZS589824:HZS589832 IJO589824:IJO589832 ITK589824:ITK589832 JDG589824:JDG589832 JNC589824:JNC589832 JWY589824:JWY589832 KGU589824:KGU589832 KQQ589824:KQQ589832 LAM589824:LAM589832 LKI589824:LKI589832 LUE589824:LUE589832 MEA589824:MEA589832 MNW589824:MNW589832 MXS589824:MXS589832 NHO589824:NHO589832 NRK589824:NRK589832 OBG589824:OBG589832 OLC589824:OLC589832 OUY589824:OUY589832 PEU589824:PEU589832 POQ589824:POQ589832 PYM589824:PYM589832 QII589824:QII589832 QSE589824:QSE589832 RCA589824:RCA589832 RLW589824:RLW589832 RVS589824:RVS589832 SFO589824:SFO589832 SPK589824:SPK589832 SZG589824:SZG589832 TJC589824:TJC589832 TSY589824:TSY589832 UCU589824:UCU589832 UMQ589824:UMQ589832 UWM589824:UWM589832 VGI589824:VGI589832 VQE589824:VQE589832 WAA589824:WAA589832 WJW589824:WJW589832 WTS589824:WTS589832 HG655360:HG655368 RC655360:RC655368 AAY655360:AAY655368 AKU655360:AKU655368 AUQ655360:AUQ655368 BEM655360:BEM655368 BOI655360:BOI655368 BYE655360:BYE655368 CIA655360:CIA655368 CRW655360:CRW655368 DBS655360:DBS655368 DLO655360:DLO655368 DVK655360:DVK655368 EFG655360:EFG655368 EPC655360:EPC655368 EYY655360:EYY655368 FIU655360:FIU655368 FSQ655360:FSQ655368 GCM655360:GCM655368 GMI655360:GMI655368 GWE655360:GWE655368 HGA655360:HGA655368 HPW655360:HPW655368 HZS655360:HZS655368 IJO655360:IJO655368 ITK655360:ITK655368 JDG655360:JDG655368 JNC655360:JNC655368 JWY655360:JWY655368 KGU655360:KGU655368 KQQ655360:KQQ655368 LAM655360:LAM655368 LKI655360:LKI655368 LUE655360:LUE655368 MEA655360:MEA655368 MNW655360:MNW655368 MXS655360:MXS655368 NHO655360:NHO655368 NRK655360:NRK655368 OBG655360:OBG655368 OLC655360:OLC655368 OUY655360:OUY655368 PEU655360:PEU655368 POQ655360:POQ655368 PYM655360:PYM655368 QII655360:QII655368 QSE655360:QSE655368 RCA655360:RCA655368 RLW655360:RLW655368 RVS655360:RVS655368 SFO655360:SFO655368 SPK655360:SPK655368 SZG655360:SZG655368 TJC655360:TJC655368 TSY655360:TSY655368 UCU655360:UCU655368 UMQ655360:UMQ655368 UWM655360:UWM655368 VGI655360:VGI655368 VQE655360:VQE655368 WAA655360:WAA655368 WJW655360:WJW655368 WTS655360:WTS655368 HG720896:HG720904 RC720896:RC720904 AAY720896:AAY720904 AKU720896:AKU720904 AUQ720896:AUQ720904 BEM720896:BEM720904 BOI720896:BOI720904 BYE720896:BYE720904 CIA720896:CIA720904 CRW720896:CRW720904 DBS720896:DBS720904 DLO720896:DLO720904 DVK720896:DVK720904 EFG720896:EFG720904 EPC720896:EPC720904 EYY720896:EYY720904 FIU720896:FIU720904 FSQ720896:FSQ720904 GCM720896:GCM720904 GMI720896:GMI720904 GWE720896:GWE720904 HGA720896:HGA720904 HPW720896:HPW720904 HZS720896:HZS720904 IJO720896:IJO720904 ITK720896:ITK720904 JDG720896:JDG720904 JNC720896:JNC720904 JWY720896:JWY720904 KGU720896:KGU720904 KQQ720896:KQQ720904 LAM720896:LAM720904 LKI720896:LKI720904 LUE720896:LUE720904 MEA720896:MEA720904 MNW720896:MNW720904 MXS720896:MXS720904 NHO720896:NHO720904 NRK720896:NRK720904 OBG720896:OBG720904 OLC720896:OLC720904 OUY720896:OUY720904 PEU720896:PEU720904 POQ720896:POQ720904 PYM720896:PYM720904 QII720896:QII720904 QSE720896:QSE720904 RCA720896:RCA720904 RLW720896:RLW720904 RVS720896:RVS720904 SFO720896:SFO720904 SPK720896:SPK720904 SZG720896:SZG720904 TJC720896:TJC720904 TSY720896:TSY720904 UCU720896:UCU720904 UMQ720896:UMQ720904 UWM720896:UWM720904 VGI720896:VGI720904 VQE720896:VQE720904 WAA720896:WAA720904 WJW720896:WJW720904 WTS720896:WTS720904 HG786432:HG786440 RC786432:RC786440 AAY786432:AAY786440 AKU786432:AKU786440 AUQ786432:AUQ786440 BEM786432:BEM786440 BOI786432:BOI786440 BYE786432:BYE786440 CIA786432:CIA786440 CRW786432:CRW786440 DBS786432:DBS786440 DLO786432:DLO786440 DVK786432:DVK786440 EFG786432:EFG786440 EPC786432:EPC786440 EYY786432:EYY786440 FIU786432:FIU786440 FSQ786432:FSQ786440 GCM786432:GCM786440 GMI786432:GMI786440 GWE786432:GWE786440 HGA786432:HGA786440 HPW786432:HPW786440 HZS786432:HZS786440 IJO786432:IJO786440 ITK786432:ITK786440 JDG786432:JDG786440 JNC786432:JNC786440 JWY786432:JWY786440 KGU786432:KGU786440 KQQ786432:KQQ786440 LAM786432:LAM786440 LKI786432:LKI786440 LUE786432:LUE786440 MEA786432:MEA786440 MNW786432:MNW786440 MXS786432:MXS786440 NHO786432:NHO786440 NRK786432:NRK786440 OBG786432:OBG786440 OLC786432:OLC786440 OUY786432:OUY786440 PEU786432:PEU786440 POQ786432:POQ786440 PYM786432:PYM786440 QII786432:QII786440 QSE786432:QSE786440 RCA786432:RCA786440 RLW786432:RLW786440 RVS786432:RVS786440 SFO786432:SFO786440 SPK786432:SPK786440 SZG786432:SZG786440 TJC786432:TJC786440 TSY786432:TSY786440 UCU786432:UCU786440 UMQ786432:UMQ786440 UWM786432:UWM786440 VGI786432:VGI786440 VQE786432:VQE786440 WAA786432:WAA786440 WJW786432:WJW786440 WTS786432:WTS786440 HG851968:HG851976 RC851968:RC851976 AAY851968:AAY851976 AKU851968:AKU851976 AUQ851968:AUQ851976 BEM851968:BEM851976 BOI851968:BOI851976 BYE851968:BYE851976 CIA851968:CIA851976 CRW851968:CRW851976 DBS851968:DBS851976 DLO851968:DLO851976 DVK851968:DVK851976 EFG851968:EFG851976 EPC851968:EPC851976 EYY851968:EYY851976 FIU851968:FIU851976 FSQ851968:FSQ851976 GCM851968:GCM851976 GMI851968:GMI851976 GWE851968:GWE851976 HGA851968:HGA851976 HPW851968:HPW851976 HZS851968:HZS851976 IJO851968:IJO851976 ITK851968:ITK851976 JDG851968:JDG851976 JNC851968:JNC851976 JWY851968:JWY851976 KGU851968:KGU851976 KQQ851968:KQQ851976 LAM851968:LAM851976 LKI851968:LKI851976 LUE851968:LUE851976 MEA851968:MEA851976 MNW851968:MNW851976 MXS851968:MXS851976 NHO851968:NHO851976 NRK851968:NRK851976 OBG851968:OBG851976 OLC851968:OLC851976 OUY851968:OUY851976 PEU851968:PEU851976 POQ851968:POQ851976 PYM851968:PYM851976 QII851968:QII851976 QSE851968:QSE851976 RCA851968:RCA851976 RLW851968:RLW851976 RVS851968:RVS851976 SFO851968:SFO851976 SPK851968:SPK851976 SZG851968:SZG851976 TJC851968:TJC851976 TSY851968:TSY851976 UCU851968:UCU851976 UMQ851968:UMQ851976 UWM851968:UWM851976 VGI851968:VGI851976 VQE851968:VQE851976 WAA851968:WAA851976 WJW851968:WJW851976 WTS851968:WTS851976 HG917504:HG917512 RC917504:RC917512 AAY917504:AAY917512 AKU917504:AKU917512 AUQ917504:AUQ917512 BEM917504:BEM917512 BOI917504:BOI917512 BYE917504:BYE917512 CIA917504:CIA917512 CRW917504:CRW917512 DBS917504:DBS917512 DLO917504:DLO917512 DVK917504:DVK917512 EFG917504:EFG917512 EPC917504:EPC917512 EYY917504:EYY917512 FIU917504:FIU917512 FSQ917504:FSQ917512 GCM917504:GCM917512 GMI917504:GMI917512 GWE917504:GWE917512 HGA917504:HGA917512 HPW917504:HPW917512 HZS917504:HZS917512 IJO917504:IJO917512 ITK917504:ITK917512 JDG917504:JDG917512 JNC917504:JNC917512 JWY917504:JWY917512 KGU917504:KGU917512 KQQ917504:KQQ917512 LAM917504:LAM917512 LKI917504:LKI917512 LUE917504:LUE917512 MEA917504:MEA917512 MNW917504:MNW917512 MXS917504:MXS917512 NHO917504:NHO917512 NRK917504:NRK917512 OBG917504:OBG917512 OLC917504:OLC917512 OUY917504:OUY917512 PEU917504:PEU917512 POQ917504:POQ917512 PYM917504:PYM917512 QII917504:QII917512 QSE917504:QSE917512 RCA917504:RCA917512 RLW917504:RLW917512 RVS917504:RVS917512 SFO917504:SFO917512 SPK917504:SPK917512 SZG917504:SZG917512 TJC917504:TJC917512 TSY917504:TSY917512 UCU917504:UCU917512 UMQ917504:UMQ917512 UWM917504:UWM917512 VGI917504:VGI917512 VQE917504:VQE917512 WAA917504:WAA917512 WJW917504:WJW917512 WTS917504:WTS917512 HG983040:HG983048 RC983040:RC983048 AAY983040:AAY983048 AKU983040:AKU983048 AUQ983040:AUQ983048 BEM983040:BEM983048 BOI983040:BOI983048 BYE983040:BYE983048 CIA983040:CIA983048 CRW983040:CRW983048 DBS983040:DBS983048 DLO983040:DLO983048 DVK983040:DVK983048 EFG983040:EFG983048 EPC983040:EPC983048 EYY983040:EYY983048 FIU983040:FIU983048 FSQ983040:FSQ983048 GCM983040:GCM983048 GMI983040:GMI983048 GWE983040:GWE983048 HGA983040:HGA983048 HPW983040:HPW983048 HZS983040:HZS983048 IJO983040:IJO983048 ITK983040:ITK983048 JDG983040:JDG983048 JNC983040:JNC983048 JWY983040:JWY983048 KGU983040:KGU983048 KQQ983040:KQQ983048 LAM983040:LAM983048 LKI983040:LKI983048 LUE983040:LUE983048 MEA983040:MEA983048 MNW983040:MNW983048 MXS983040:MXS983048 NHO983040:NHO983048 NRK983040:NRK983048 OBG983040:OBG983048 OLC983040:OLC983048 OUY983040:OUY983048 PEU983040:PEU983048 POQ983040:POQ983048 PYM983040:PYM983048 QII983040:QII983048 QSE983040:QSE983048 RCA983040:RCA983048 RLW983040:RLW983048 RVS983040:RVS983048 SFO983040:SFO983048 SPK983040:SPK983048 SZG983040:SZG983048 TJC983040:TJC983048 TSY983040:TSY983048 UCU983040:UCU983048 UMQ983040:UMQ983048 UWM983040:UWM983048 VGI983040:VGI983048 VQE983040:VQE983048 WAA983040:WAA983048 WJW983040:WJW983048 WTS983040:WTS983048 GW65536:GW65544 QS65536:QS65544 AAO65536:AAO65544 AKK65536:AKK65544 AUG65536:AUG65544 BEC65536:BEC65544 BNY65536:BNY65544 BXU65536:BXU65544 CHQ65536:CHQ65544 CRM65536:CRM65544 DBI65536:DBI65544 DLE65536:DLE65544 DVA65536:DVA65544 EEW65536:EEW65544 EOS65536:EOS65544 EYO65536:EYO65544 FIK65536:FIK65544 FSG65536:FSG65544 GCC65536:GCC65544 GLY65536:GLY65544 GVU65536:GVU65544 HFQ65536:HFQ65544 HPM65536:HPM65544 HZI65536:HZI65544 IJE65536:IJE65544 ITA65536:ITA65544 JCW65536:JCW65544 JMS65536:JMS65544 JWO65536:JWO65544 KGK65536:KGK65544 KQG65536:KQG65544 LAC65536:LAC65544 LJY65536:LJY65544 LTU65536:LTU65544 MDQ65536:MDQ65544 MNM65536:MNM65544 MXI65536:MXI65544 NHE65536:NHE65544 NRA65536:NRA65544 OAW65536:OAW65544 OKS65536:OKS65544 OUO65536:OUO65544 PEK65536:PEK65544 POG65536:POG65544 PYC65536:PYC65544 QHY65536:QHY65544 QRU65536:QRU65544 RBQ65536:RBQ65544 RLM65536:RLM65544 RVI65536:RVI65544 SFE65536:SFE65544 SPA65536:SPA65544 SYW65536:SYW65544 TIS65536:TIS65544 TSO65536:TSO65544 UCK65536:UCK65544 UMG65536:UMG65544 UWC65536:UWC65544 VFY65536:VFY65544 VPU65536:VPU65544 VZQ65536:VZQ65544 WJM65536:WJM65544 WTI65536:WTI65544 GW131072:GW131080 QS131072:QS131080 AAO131072:AAO131080 AKK131072:AKK131080 AUG131072:AUG131080 BEC131072:BEC131080 BNY131072:BNY131080 BXU131072:BXU131080 CHQ131072:CHQ131080 CRM131072:CRM131080 DBI131072:DBI131080 DLE131072:DLE131080 DVA131072:DVA131080 EEW131072:EEW131080 EOS131072:EOS131080 EYO131072:EYO131080 FIK131072:FIK131080 FSG131072:FSG131080 GCC131072:GCC131080 GLY131072:GLY131080 GVU131072:GVU131080 HFQ131072:HFQ131080 HPM131072:HPM131080 HZI131072:HZI131080 IJE131072:IJE131080 ITA131072:ITA131080 JCW131072:JCW131080 JMS131072:JMS131080 JWO131072:JWO131080 KGK131072:KGK131080 KQG131072:KQG131080 LAC131072:LAC131080 LJY131072:LJY131080 LTU131072:LTU131080 MDQ131072:MDQ131080 MNM131072:MNM131080 MXI131072:MXI131080 NHE131072:NHE131080 NRA131072:NRA131080 OAW131072:OAW131080 OKS131072:OKS131080 OUO131072:OUO131080 PEK131072:PEK131080 POG131072:POG131080 PYC131072:PYC131080 QHY131072:QHY131080 QRU131072:QRU131080 RBQ131072:RBQ131080 RLM131072:RLM131080 RVI131072:RVI131080 SFE131072:SFE131080 SPA131072:SPA131080 SYW131072:SYW131080 TIS131072:TIS131080 TSO131072:TSO131080 UCK131072:UCK131080 UMG131072:UMG131080 UWC131072:UWC131080 VFY131072:VFY131080 VPU131072:VPU131080 VZQ131072:VZQ131080 WJM131072:WJM131080 WTI131072:WTI131080 GW196608:GW196616 QS196608:QS196616 AAO196608:AAO196616 AKK196608:AKK196616 AUG196608:AUG196616 BEC196608:BEC196616 BNY196608:BNY196616 BXU196608:BXU196616 CHQ196608:CHQ196616 CRM196608:CRM196616 DBI196608:DBI196616 DLE196608:DLE196616 DVA196608:DVA196616 EEW196608:EEW196616 EOS196608:EOS196616 EYO196608:EYO196616 FIK196608:FIK196616 FSG196608:FSG196616 GCC196608:GCC196616 GLY196608:GLY196616 GVU196608:GVU196616 HFQ196608:HFQ196616 HPM196608:HPM196616 HZI196608:HZI196616 IJE196608:IJE196616 ITA196608:ITA196616 JCW196608:JCW196616 JMS196608:JMS196616 JWO196608:JWO196616 KGK196608:KGK196616 KQG196608:KQG196616 LAC196608:LAC196616 LJY196608:LJY196616 LTU196608:LTU196616 MDQ196608:MDQ196616 MNM196608:MNM196616 MXI196608:MXI196616 NHE196608:NHE196616 NRA196608:NRA196616 OAW196608:OAW196616 OKS196608:OKS196616 OUO196608:OUO196616 PEK196608:PEK196616 POG196608:POG196616 PYC196608:PYC196616 QHY196608:QHY196616 QRU196608:QRU196616 RBQ196608:RBQ196616 RLM196608:RLM196616 RVI196608:RVI196616 SFE196608:SFE196616 SPA196608:SPA196616 SYW196608:SYW196616 TIS196608:TIS196616 TSO196608:TSO196616 UCK196608:UCK196616 UMG196608:UMG196616 UWC196608:UWC196616 VFY196608:VFY196616 VPU196608:VPU196616 VZQ196608:VZQ196616 WJM196608:WJM196616 WTI196608:WTI196616 GW262144:GW262152 QS262144:QS262152 AAO262144:AAO262152 AKK262144:AKK262152 AUG262144:AUG262152 BEC262144:BEC262152 BNY262144:BNY262152 BXU262144:BXU262152 CHQ262144:CHQ262152 CRM262144:CRM262152 DBI262144:DBI262152 DLE262144:DLE262152 DVA262144:DVA262152 EEW262144:EEW262152 EOS262144:EOS262152 EYO262144:EYO262152 FIK262144:FIK262152 FSG262144:FSG262152 GCC262144:GCC262152 GLY262144:GLY262152 GVU262144:GVU262152 HFQ262144:HFQ262152 HPM262144:HPM262152 HZI262144:HZI262152 IJE262144:IJE262152 ITA262144:ITA262152 JCW262144:JCW262152 JMS262144:JMS262152 JWO262144:JWO262152 KGK262144:KGK262152 KQG262144:KQG262152 LAC262144:LAC262152 LJY262144:LJY262152 LTU262144:LTU262152 MDQ262144:MDQ262152 MNM262144:MNM262152 MXI262144:MXI262152 NHE262144:NHE262152 NRA262144:NRA262152 OAW262144:OAW262152 OKS262144:OKS262152 OUO262144:OUO262152 PEK262144:PEK262152 POG262144:POG262152 PYC262144:PYC262152 QHY262144:QHY262152 QRU262144:QRU262152 RBQ262144:RBQ262152 RLM262144:RLM262152 RVI262144:RVI262152 SFE262144:SFE262152 SPA262144:SPA262152 SYW262144:SYW262152 TIS262144:TIS262152 TSO262144:TSO262152 UCK262144:UCK262152 UMG262144:UMG262152 UWC262144:UWC262152 VFY262144:VFY262152 VPU262144:VPU262152 VZQ262144:VZQ262152 WJM262144:WJM262152 WTI262144:WTI262152 GW327680:GW327688 QS327680:QS327688 AAO327680:AAO327688 AKK327680:AKK327688 AUG327680:AUG327688 BEC327680:BEC327688 BNY327680:BNY327688 BXU327680:BXU327688 CHQ327680:CHQ327688 CRM327680:CRM327688 DBI327680:DBI327688 DLE327680:DLE327688 DVA327680:DVA327688 EEW327680:EEW327688 EOS327680:EOS327688 EYO327680:EYO327688 FIK327680:FIK327688 FSG327680:FSG327688 GCC327680:GCC327688 GLY327680:GLY327688 GVU327680:GVU327688 HFQ327680:HFQ327688 HPM327680:HPM327688 HZI327680:HZI327688 IJE327680:IJE327688 ITA327680:ITA327688 JCW327680:JCW327688 JMS327680:JMS327688 JWO327680:JWO327688 KGK327680:KGK327688 KQG327680:KQG327688 LAC327680:LAC327688 LJY327680:LJY327688 LTU327680:LTU327688 MDQ327680:MDQ327688 MNM327680:MNM327688 MXI327680:MXI327688 NHE327680:NHE327688 NRA327680:NRA327688 OAW327680:OAW327688 OKS327680:OKS327688 OUO327680:OUO327688 PEK327680:PEK327688 POG327680:POG327688 PYC327680:PYC327688 QHY327680:QHY327688 QRU327680:QRU327688 RBQ327680:RBQ327688 RLM327680:RLM327688 RVI327680:RVI327688 SFE327680:SFE327688 SPA327680:SPA327688 SYW327680:SYW327688 TIS327680:TIS327688 TSO327680:TSO327688 UCK327680:UCK327688 UMG327680:UMG327688 UWC327680:UWC327688 VFY327680:VFY327688 VPU327680:VPU327688 VZQ327680:VZQ327688 WJM327680:WJM327688 WTI327680:WTI327688 GW393216:GW393224 QS393216:QS393224 AAO393216:AAO393224 AKK393216:AKK393224 AUG393216:AUG393224 BEC393216:BEC393224 BNY393216:BNY393224 BXU393216:BXU393224 CHQ393216:CHQ393224 CRM393216:CRM393224 DBI393216:DBI393224 DLE393216:DLE393224 DVA393216:DVA393224 EEW393216:EEW393224 EOS393216:EOS393224 EYO393216:EYO393224 FIK393216:FIK393224 FSG393216:FSG393224 GCC393216:GCC393224 GLY393216:GLY393224 GVU393216:GVU393224 HFQ393216:HFQ393224 HPM393216:HPM393224 HZI393216:HZI393224 IJE393216:IJE393224 ITA393216:ITA393224 JCW393216:JCW393224 JMS393216:JMS393224 JWO393216:JWO393224 KGK393216:KGK393224 KQG393216:KQG393224 LAC393216:LAC393224 LJY393216:LJY393224 LTU393216:LTU393224 MDQ393216:MDQ393224 MNM393216:MNM393224 MXI393216:MXI393224 NHE393216:NHE393224 NRA393216:NRA393224 OAW393216:OAW393224 OKS393216:OKS393224 OUO393216:OUO393224 PEK393216:PEK393224 POG393216:POG393224 PYC393216:PYC393224 QHY393216:QHY393224 QRU393216:QRU393224 RBQ393216:RBQ393224 RLM393216:RLM393224 RVI393216:RVI393224 SFE393216:SFE393224 SPA393216:SPA393224 SYW393216:SYW393224 TIS393216:TIS393224 TSO393216:TSO393224 UCK393216:UCK393224 UMG393216:UMG393224 UWC393216:UWC393224 VFY393216:VFY393224 VPU393216:VPU393224 VZQ393216:VZQ393224 WJM393216:WJM393224 WTI393216:WTI393224 GW458752:GW458760 QS458752:QS458760 AAO458752:AAO458760 AKK458752:AKK458760 AUG458752:AUG458760 BEC458752:BEC458760 BNY458752:BNY458760 BXU458752:BXU458760 CHQ458752:CHQ458760 CRM458752:CRM458760 DBI458752:DBI458760 DLE458752:DLE458760 DVA458752:DVA458760 EEW458752:EEW458760 EOS458752:EOS458760 EYO458752:EYO458760 FIK458752:FIK458760 FSG458752:FSG458760 GCC458752:GCC458760 GLY458752:GLY458760 GVU458752:GVU458760 HFQ458752:HFQ458760 HPM458752:HPM458760 HZI458752:HZI458760 IJE458752:IJE458760 ITA458752:ITA458760 JCW458752:JCW458760 JMS458752:JMS458760 JWO458752:JWO458760 KGK458752:KGK458760 KQG458752:KQG458760 LAC458752:LAC458760 LJY458752:LJY458760 LTU458752:LTU458760 MDQ458752:MDQ458760 MNM458752:MNM458760 MXI458752:MXI458760 NHE458752:NHE458760 NRA458752:NRA458760 OAW458752:OAW458760 OKS458752:OKS458760 OUO458752:OUO458760 PEK458752:PEK458760 POG458752:POG458760 PYC458752:PYC458760 QHY458752:QHY458760 QRU458752:QRU458760 RBQ458752:RBQ458760 RLM458752:RLM458760 RVI458752:RVI458760 SFE458752:SFE458760 SPA458752:SPA458760 SYW458752:SYW458760 TIS458752:TIS458760 TSO458752:TSO458760 UCK458752:UCK458760 UMG458752:UMG458760 UWC458752:UWC458760 VFY458752:VFY458760 VPU458752:VPU458760 VZQ458752:VZQ458760 WJM458752:WJM458760 WTI458752:WTI458760 GW524288:GW524296 QS524288:QS524296 AAO524288:AAO524296 AKK524288:AKK524296 AUG524288:AUG524296 BEC524288:BEC524296 BNY524288:BNY524296 BXU524288:BXU524296 CHQ524288:CHQ524296 CRM524288:CRM524296 DBI524288:DBI524296 DLE524288:DLE524296 DVA524288:DVA524296 EEW524288:EEW524296 EOS524288:EOS524296 EYO524288:EYO524296 FIK524288:FIK524296 FSG524288:FSG524296 GCC524288:GCC524296 GLY524288:GLY524296 GVU524288:GVU524296 HFQ524288:HFQ524296 HPM524288:HPM524296 HZI524288:HZI524296 IJE524288:IJE524296 ITA524288:ITA524296 JCW524288:JCW524296 JMS524288:JMS524296 JWO524288:JWO524296 KGK524288:KGK524296 KQG524288:KQG524296 LAC524288:LAC524296 LJY524288:LJY524296 LTU524288:LTU524296 MDQ524288:MDQ524296 MNM524288:MNM524296 MXI524288:MXI524296 NHE524288:NHE524296 NRA524288:NRA524296 OAW524288:OAW524296 OKS524288:OKS524296 OUO524288:OUO524296 PEK524288:PEK524296 POG524288:POG524296 PYC524288:PYC524296 QHY524288:QHY524296 QRU524288:QRU524296 RBQ524288:RBQ524296 RLM524288:RLM524296 RVI524288:RVI524296 SFE524288:SFE524296 SPA524288:SPA524296 SYW524288:SYW524296 TIS524288:TIS524296 TSO524288:TSO524296 UCK524288:UCK524296 UMG524288:UMG524296 UWC524288:UWC524296 VFY524288:VFY524296 VPU524288:VPU524296 VZQ524288:VZQ524296 WJM524288:WJM524296 WTI524288:WTI524296 GW589824:GW589832 QS589824:QS589832 AAO589824:AAO589832 AKK589824:AKK589832 AUG589824:AUG589832 BEC589824:BEC589832 BNY589824:BNY589832 BXU589824:BXU589832 CHQ589824:CHQ589832 CRM589824:CRM589832 DBI589824:DBI589832 DLE589824:DLE589832 DVA589824:DVA589832 EEW589824:EEW589832 EOS589824:EOS589832 EYO589824:EYO589832 FIK589824:FIK589832 FSG589824:FSG589832 GCC589824:GCC589832 GLY589824:GLY589832 GVU589824:GVU589832 HFQ589824:HFQ589832 HPM589824:HPM589832 HZI589824:HZI589832 IJE589824:IJE589832 ITA589824:ITA589832 JCW589824:JCW589832 JMS589824:JMS589832 JWO589824:JWO589832 KGK589824:KGK589832 KQG589824:KQG589832 LAC589824:LAC589832 LJY589824:LJY589832 LTU589824:LTU589832 MDQ589824:MDQ589832 MNM589824:MNM589832 MXI589824:MXI589832 NHE589824:NHE589832 NRA589824:NRA589832 OAW589824:OAW589832 OKS589824:OKS589832 OUO589824:OUO589832 PEK589824:PEK589832 POG589824:POG589832 PYC589824:PYC589832 QHY589824:QHY589832 QRU589824:QRU589832 RBQ589824:RBQ589832 RLM589824:RLM589832 RVI589824:RVI589832 SFE589824:SFE589832 SPA589824:SPA589832 SYW589824:SYW589832 TIS589824:TIS589832 TSO589824:TSO589832 UCK589824:UCK589832 UMG589824:UMG589832 UWC589824:UWC589832 VFY589824:VFY589832 VPU589824:VPU589832 VZQ589824:VZQ589832 WJM589824:WJM589832 WTI589824:WTI589832 GW655360:GW655368 QS655360:QS655368 AAO655360:AAO655368 AKK655360:AKK655368 AUG655360:AUG655368 BEC655360:BEC655368 BNY655360:BNY655368 BXU655360:BXU655368 CHQ655360:CHQ655368 CRM655360:CRM655368 DBI655360:DBI655368 DLE655360:DLE655368 DVA655360:DVA655368 EEW655360:EEW655368 EOS655360:EOS655368 EYO655360:EYO655368 FIK655360:FIK655368 FSG655360:FSG655368 GCC655360:GCC655368 GLY655360:GLY655368 GVU655360:GVU655368 HFQ655360:HFQ655368 HPM655360:HPM655368 HZI655360:HZI655368 IJE655360:IJE655368 ITA655360:ITA655368 JCW655360:JCW655368 JMS655360:JMS655368 JWO655360:JWO655368 KGK655360:KGK655368 KQG655360:KQG655368 LAC655360:LAC655368 LJY655360:LJY655368 LTU655360:LTU655368 MDQ655360:MDQ655368 MNM655360:MNM655368 MXI655360:MXI655368 NHE655360:NHE655368 NRA655360:NRA655368 OAW655360:OAW655368 OKS655360:OKS655368 OUO655360:OUO655368 PEK655360:PEK655368 POG655360:POG655368 PYC655360:PYC655368 QHY655360:QHY655368 QRU655360:QRU655368 RBQ655360:RBQ655368 RLM655360:RLM655368 RVI655360:RVI655368 SFE655360:SFE655368 SPA655360:SPA655368 SYW655360:SYW655368 TIS655360:TIS655368 TSO655360:TSO655368 UCK655360:UCK655368 UMG655360:UMG655368 UWC655360:UWC655368 VFY655360:VFY655368 VPU655360:VPU655368 VZQ655360:VZQ655368 WJM655360:WJM655368 WTI655360:WTI655368 GW720896:GW720904 QS720896:QS720904 AAO720896:AAO720904 AKK720896:AKK720904 AUG720896:AUG720904 BEC720896:BEC720904 BNY720896:BNY720904 BXU720896:BXU720904 CHQ720896:CHQ720904 CRM720896:CRM720904 DBI720896:DBI720904 DLE720896:DLE720904 DVA720896:DVA720904 EEW720896:EEW720904 EOS720896:EOS720904 EYO720896:EYO720904 FIK720896:FIK720904 FSG720896:FSG720904 GCC720896:GCC720904 GLY720896:GLY720904 GVU720896:GVU720904 HFQ720896:HFQ720904 HPM720896:HPM720904 HZI720896:HZI720904 IJE720896:IJE720904 ITA720896:ITA720904 JCW720896:JCW720904 JMS720896:JMS720904 JWO720896:JWO720904 KGK720896:KGK720904 KQG720896:KQG720904 LAC720896:LAC720904 LJY720896:LJY720904 LTU720896:LTU720904 MDQ720896:MDQ720904 MNM720896:MNM720904 MXI720896:MXI720904 NHE720896:NHE720904 NRA720896:NRA720904 OAW720896:OAW720904 OKS720896:OKS720904 OUO720896:OUO720904 PEK720896:PEK720904 POG720896:POG720904 PYC720896:PYC720904 QHY720896:QHY720904 QRU720896:QRU720904 RBQ720896:RBQ720904 RLM720896:RLM720904 RVI720896:RVI720904 SFE720896:SFE720904 SPA720896:SPA720904 SYW720896:SYW720904 TIS720896:TIS720904 TSO720896:TSO720904 UCK720896:UCK720904 UMG720896:UMG720904 UWC720896:UWC720904 VFY720896:VFY720904 VPU720896:VPU720904 VZQ720896:VZQ720904 WJM720896:WJM720904 WTI720896:WTI720904 GW786432:GW786440 QS786432:QS786440 AAO786432:AAO786440 AKK786432:AKK786440 AUG786432:AUG786440 BEC786432:BEC786440 BNY786432:BNY786440 BXU786432:BXU786440 CHQ786432:CHQ786440 CRM786432:CRM786440 DBI786432:DBI786440 DLE786432:DLE786440 DVA786432:DVA786440 EEW786432:EEW786440 EOS786432:EOS786440 EYO786432:EYO786440 FIK786432:FIK786440 FSG786432:FSG786440 GCC786432:GCC786440 GLY786432:GLY786440 GVU786432:GVU786440 HFQ786432:HFQ786440 HPM786432:HPM786440 HZI786432:HZI786440 IJE786432:IJE786440 ITA786432:ITA786440 JCW786432:JCW786440 JMS786432:JMS786440 JWO786432:JWO786440 KGK786432:KGK786440 KQG786432:KQG786440 LAC786432:LAC786440 LJY786432:LJY786440 LTU786432:LTU786440 MDQ786432:MDQ786440 MNM786432:MNM786440 MXI786432:MXI786440 NHE786432:NHE786440 NRA786432:NRA786440 OAW786432:OAW786440 OKS786432:OKS786440 OUO786432:OUO786440 PEK786432:PEK786440 POG786432:POG786440 PYC786432:PYC786440 QHY786432:QHY786440 QRU786432:QRU786440 RBQ786432:RBQ786440 RLM786432:RLM786440 RVI786432:RVI786440 SFE786432:SFE786440 SPA786432:SPA786440 SYW786432:SYW786440 TIS786432:TIS786440 TSO786432:TSO786440 UCK786432:UCK786440 UMG786432:UMG786440 UWC786432:UWC786440 VFY786432:VFY786440 VPU786432:VPU786440 VZQ786432:VZQ786440 WJM786432:WJM786440 WTI786432:WTI786440 GW851968:GW851976 QS851968:QS851976 AAO851968:AAO851976 AKK851968:AKK851976 AUG851968:AUG851976 BEC851968:BEC851976 BNY851968:BNY851976 BXU851968:BXU851976 CHQ851968:CHQ851976 CRM851968:CRM851976 DBI851968:DBI851976 DLE851968:DLE851976 DVA851968:DVA851976 EEW851968:EEW851976 EOS851968:EOS851976 EYO851968:EYO851976 FIK851968:FIK851976 FSG851968:FSG851976 GCC851968:GCC851976 GLY851968:GLY851976 GVU851968:GVU851976 HFQ851968:HFQ851976 HPM851968:HPM851976 HZI851968:HZI851976 IJE851968:IJE851976 ITA851968:ITA851976 JCW851968:JCW851976 JMS851968:JMS851976 JWO851968:JWO851976 KGK851968:KGK851976 KQG851968:KQG851976 LAC851968:LAC851976 LJY851968:LJY851976 LTU851968:LTU851976 MDQ851968:MDQ851976 MNM851968:MNM851976 MXI851968:MXI851976 NHE851968:NHE851976 NRA851968:NRA851976 OAW851968:OAW851976 OKS851968:OKS851976 OUO851968:OUO851976 PEK851968:PEK851976 POG851968:POG851976 PYC851968:PYC851976 QHY851968:QHY851976 QRU851968:QRU851976 RBQ851968:RBQ851976 RLM851968:RLM851976 RVI851968:RVI851976 SFE851968:SFE851976 SPA851968:SPA851976 SYW851968:SYW851976 TIS851968:TIS851976 TSO851968:TSO851976 UCK851968:UCK851976 UMG851968:UMG851976 UWC851968:UWC851976 VFY851968:VFY851976 VPU851968:VPU851976 VZQ851968:VZQ851976 WJM851968:WJM851976 WTI851968:WTI851976 GW917504:GW917512 QS917504:QS917512 AAO917504:AAO917512 AKK917504:AKK917512 AUG917504:AUG917512 BEC917504:BEC917512 BNY917504:BNY917512 BXU917504:BXU917512 CHQ917504:CHQ917512 CRM917504:CRM917512 DBI917504:DBI917512 DLE917504:DLE917512 DVA917504:DVA917512 EEW917504:EEW917512 EOS917504:EOS917512 EYO917504:EYO917512 FIK917504:FIK917512 FSG917504:FSG917512 GCC917504:GCC917512 GLY917504:GLY917512 GVU917504:GVU917512 HFQ917504:HFQ917512 HPM917504:HPM917512 HZI917504:HZI917512 IJE917504:IJE917512 ITA917504:ITA917512 JCW917504:JCW917512 JMS917504:JMS917512 JWO917504:JWO917512 KGK917504:KGK917512 KQG917504:KQG917512 LAC917504:LAC917512 LJY917504:LJY917512 LTU917504:LTU917512 MDQ917504:MDQ917512 MNM917504:MNM917512 MXI917504:MXI917512 NHE917504:NHE917512 NRA917504:NRA917512 OAW917504:OAW917512 OKS917504:OKS917512 OUO917504:OUO917512 PEK917504:PEK917512 POG917504:POG917512 PYC917504:PYC917512 QHY917504:QHY917512 QRU917504:QRU917512 RBQ917504:RBQ917512 RLM917504:RLM917512 RVI917504:RVI917512 SFE917504:SFE917512 SPA917504:SPA917512 SYW917504:SYW917512 TIS917504:TIS917512 TSO917504:TSO917512 UCK917504:UCK917512 UMG917504:UMG917512 UWC917504:UWC917512 VFY917504:VFY917512 VPU917504:VPU917512 VZQ917504:VZQ917512 WJM917504:WJM917512 WTI917504:WTI917512 GW983040:GW983048 QS983040:QS983048 AAO983040:AAO983048 AKK983040:AKK983048 AUG983040:AUG983048 BEC983040:BEC983048 BNY983040:BNY983048 BXU983040:BXU983048 CHQ983040:CHQ983048 CRM983040:CRM983048 DBI983040:DBI983048 DLE983040:DLE983048 DVA983040:DVA983048 EEW983040:EEW983048 EOS983040:EOS983048 EYO983040:EYO983048 FIK983040:FIK983048 FSG983040:FSG983048 GCC983040:GCC983048 GLY983040:GLY983048 GVU983040:GVU983048 HFQ983040:HFQ983048 HPM983040:HPM983048 HZI983040:HZI983048 IJE983040:IJE983048 ITA983040:ITA983048 JCW983040:JCW983048 JMS983040:JMS983048 JWO983040:JWO983048 KGK983040:KGK983048 KQG983040:KQG983048 LAC983040:LAC983048 LJY983040:LJY983048 LTU983040:LTU983048 MDQ983040:MDQ983048 MNM983040:MNM983048 MXI983040:MXI983048 NHE983040:NHE983048 NRA983040:NRA983048 OAW983040:OAW983048 OKS983040:OKS983048 OUO983040:OUO983048 PEK983040:PEK983048 POG983040:POG983048 PYC983040:PYC983048 QHY983040:QHY983048 QRU983040:QRU983048 RBQ983040:RBQ983048 RLM983040:RLM983048 RVI983040:RVI983048 SFE983040:SFE983048 SPA983040:SPA983048 SYW983040:SYW983048 TIS983040:TIS983048 TSO983040:TSO983048 UCK983040:UCK983048 UMG983040:UMG983048 UWC983040:UWC983048 VFY983040:VFY983048 VPU983040:VPU983048 VZQ983040:VZQ983048 WJM983040:WJM983048 WTI983040:WTI983048 GC65536:GC65544 PY65536:PY65544 ZU65536:ZU65544 AJQ65536:AJQ65544 ATM65536:ATM65544 BDI65536:BDI65544 BNE65536:BNE65544 BXA65536:BXA65544 CGW65536:CGW65544 CQS65536:CQS65544 DAO65536:DAO65544 DKK65536:DKK65544 DUG65536:DUG65544 EEC65536:EEC65544 ENY65536:ENY65544 EXU65536:EXU65544 FHQ65536:FHQ65544 FRM65536:FRM65544 GBI65536:GBI65544 GLE65536:GLE65544 GVA65536:GVA65544 HEW65536:HEW65544 HOS65536:HOS65544 HYO65536:HYO65544 IIK65536:IIK65544 ISG65536:ISG65544 JCC65536:JCC65544 JLY65536:JLY65544 JVU65536:JVU65544 KFQ65536:KFQ65544 KPM65536:KPM65544 KZI65536:KZI65544 LJE65536:LJE65544 LTA65536:LTA65544 MCW65536:MCW65544 MMS65536:MMS65544 MWO65536:MWO65544 NGK65536:NGK65544 NQG65536:NQG65544 OAC65536:OAC65544 OJY65536:OJY65544 OTU65536:OTU65544 PDQ65536:PDQ65544 PNM65536:PNM65544 PXI65536:PXI65544 QHE65536:QHE65544 QRA65536:QRA65544 RAW65536:RAW65544 RKS65536:RKS65544 RUO65536:RUO65544 SEK65536:SEK65544 SOG65536:SOG65544 SYC65536:SYC65544 THY65536:THY65544 TRU65536:TRU65544 UBQ65536:UBQ65544 ULM65536:ULM65544 UVI65536:UVI65544 VFE65536:VFE65544 VPA65536:VPA65544 VYW65536:VYW65544 WIS65536:WIS65544 WSO65536:WSO65544 GC131072:GC131080 PY131072:PY131080 ZU131072:ZU131080 AJQ131072:AJQ131080 ATM131072:ATM131080 BDI131072:BDI131080 BNE131072:BNE131080 BXA131072:BXA131080 CGW131072:CGW131080 CQS131072:CQS131080 DAO131072:DAO131080 DKK131072:DKK131080 DUG131072:DUG131080 EEC131072:EEC131080 ENY131072:ENY131080 EXU131072:EXU131080 FHQ131072:FHQ131080 FRM131072:FRM131080 GBI131072:GBI131080 GLE131072:GLE131080 GVA131072:GVA131080 HEW131072:HEW131080 HOS131072:HOS131080 HYO131072:HYO131080 IIK131072:IIK131080 ISG131072:ISG131080 JCC131072:JCC131080 JLY131072:JLY131080 JVU131072:JVU131080 KFQ131072:KFQ131080 KPM131072:KPM131080 KZI131072:KZI131080 LJE131072:LJE131080 LTA131072:LTA131080 MCW131072:MCW131080 MMS131072:MMS131080 MWO131072:MWO131080 NGK131072:NGK131080 NQG131072:NQG131080 OAC131072:OAC131080 OJY131072:OJY131080 OTU131072:OTU131080 PDQ131072:PDQ131080 PNM131072:PNM131080 PXI131072:PXI131080 QHE131072:QHE131080 QRA131072:QRA131080 RAW131072:RAW131080 RKS131072:RKS131080 RUO131072:RUO131080 SEK131072:SEK131080 SOG131072:SOG131080 SYC131072:SYC131080 THY131072:THY131080 TRU131072:TRU131080 UBQ131072:UBQ131080 ULM131072:ULM131080 UVI131072:UVI131080 VFE131072:VFE131080 VPA131072:VPA131080 VYW131072:VYW131080 WIS131072:WIS131080 WSO131072:WSO131080 GC196608:GC196616 PY196608:PY196616 ZU196608:ZU196616 AJQ196608:AJQ196616 ATM196608:ATM196616 BDI196608:BDI196616 BNE196608:BNE196616 BXA196608:BXA196616 CGW196608:CGW196616 CQS196608:CQS196616 DAO196608:DAO196616 DKK196608:DKK196616 DUG196608:DUG196616 EEC196608:EEC196616 ENY196608:ENY196616 EXU196608:EXU196616 FHQ196608:FHQ196616 FRM196608:FRM196616 GBI196608:GBI196616 GLE196608:GLE196616 GVA196608:GVA196616 HEW196608:HEW196616 HOS196608:HOS196616 HYO196608:HYO196616 IIK196608:IIK196616 ISG196608:ISG196616 JCC196608:JCC196616 JLY196608:JLY196616 JVU196608:JVU196616 KFQ196608:KFQ196616 KPM196608:KPM196616 KZI196608:KZI196616 LJE196608:LJE196616 LTA196608:LTA196616 MCW196608:MCW196616 MMS196608:MMS196616 MWO196608:MWO196616 NGK196608:NGK196616 NQG196608:NQG196616 OAC196608:OAC196616 OJY196608:OJY196616 OTU196608:OTU196616 PDQ196608:PDQ196616 PNM196608:PNM196616 PXI196608:PXI196616 QHE196608:QHE196616 QRA196608:QRA196616 RAW196608:RAW196616 RKS196608:RKS196616 RUO196608:RUO196616 SEK196608:SEK196616 SOG196608:SOG196616 SYC196608:SYC196616 THY196608:THY196616 TRU196608:TRU196616 UBQ196608:UBQ196616 ULM196608:ULM196616 UVI196608:UVI196616 VFE196608:VFE196616 VPA196608:VPA196616 VYW196608:VYW196616 WIS196608:WIS196616 WSO196608:WSO196616 GC262144:GC262152 PY262144:PY262152 ZU262144:ZU262152 AJQ262144:AJQ262152 ATM262144:ATM262152 BDI262144:BDI262152 BNE262144:BNE262152 BXA262144:BXA262152 CGW262144:CGW262152 CQS262144:CQS262152 DAO262144:DAO262152 DKK262144:DKK262152 DUG262144:DUG262152 EEC262144:EEC262152 ENY262144:ENY262152 EXU262144:EXU262152 FHQ262144:FHQ262152 FRM262144:FRM262152 GBI262144:GBI262152 GLE262144:GLE262152 GVA262144:GVA262152 HEW262144:HEW262152 HOS262144:HOS262152 HYO262144:HYO262152 IIK262144:IIK262152 ISG262144:ISG262152 JCC262144:JCC262152 JLY262144:JLY262152 JVU262144:JVU262152 KFQ262144:KFQ262152 KPM262144:KPM262152 KZI262144:KZI262152 LJE262144:LJE262152 LTA262144:LTA262152 MCW262144:MCW262152 MMS262144:MMS262152 MWO262144:MWO262152 NGK262144:NGK262152 NQG262144:NQG262152 OAC262144:OAC262152 OJY262144:OJY262152 OTU262144:OTU262152 PDQ262144:PDQ262152 PNM262144:PNM262152 PXI262144:PXI262152 QHE262144:QHE262152 QRA262144:QRA262152 RAW262144:RAW262152 RKS262144:RKS262152 RUO262144:RUO262152 SEK262144:SEK262152 SOG262144:SOG262152 SYC262144:SYC262152 THY262144:THY262152 TRU262144:TRU262152 UBQ262144:UBQ262152 ULM262144:ULM262152 UVI262144:UVI262152 VFE262144:VFE262152 VPA262144:VPA262152 VYW262144:VYW262152 WIS262144:WIS262152 WSO262144:WSO262152 GC327680:GC327688 PY327680:PY327688 ZU327680:ZU327688 AJQ327680:AJQ327688 ATM327680:ATM327688 BDI327680:BDI327688 BNE327680:BNE327688 BXA327680:BXA327688 CGW327680:CGW327688 CQS327680:CQS327688 DAO327680:DAO327688 DKK327680:DKK327688 DUG327680:DUG327688 EEC327680:EEC327688 ENY327680:ENY327688 EXU327680:EXU327688 FHQ327680:FHQ327688 FRM327680:FRM327688 GBI327680:GBI327688 GLE327680:GLE327688 GVA327680:GVA327688 HEW327680:HEW327688 HOS327680:HOS327688 HYO327680:HYO327688 IIK327680:IIK327688 ISG327680:ISG327688 JCC327680:JCC327688 JLY327680:JLY327688 JVU327680:JVU327688 KFQ327680:KFQ327688 KPM327680:KPM327688 KZI327680:KZI327688 LJE327680:LJE327688 LTA327680:LTA327688 MCW327680:MCW327688 MMS327680:MMS327688 MWO327680:MWO327688 NGK327680:NGK327688 NQG327680:NQG327688 OAC327680:OAC327688 OJY327680:OJY327688 OTU327680:OTU327688 PDQ327680:PDQ327688 PNM327680:PNM327688 PXI327680:PXI327688 QHE327680:QHE327688 QRA327680:QRA327688 RAW327680:RAW327688 RKS327680:RKS327688 RUO327680:RUO327688 SEK327680:SEK327688 SOG327680:SOG327688 SYC327680:SYC327688 THY327680:THY327688 TRU327680:TRU327688 UBQ327680:UBQ327688 ULM327680:ULM327688 UVI327680:UVI327688 VFE327680:VFE327688 VPA327680:VPA327688 VYW327680:VYW327688 WIS327680:WIS327688 WSO327680:WSO327688 GC393216:GC393224 PY393216:PY393224 ZU393216:ZU393224 AJQ393216:AJQ393224 ATM393216:ATM393224 BDI393216:BDI393224 BNE393216:BNE393224 BXA393216:BXA393224 CGW393216:CGW393224 CQS393216:CQS393224 DAO393216:DAO393224 DKK393216:DKK393224 DUG393216:DUG393224 EEC393216:EEC393224 ENY393216:ENY393224 EXU393216:EXU393224 FHQ393216:FHQ393224 FRM393216:FRM393224 GBI393216:GBI393224 GLE393216:GLE393224 GVA393216:GVA393224 HEW393216:HEW393224 HOS393216:HOS393224 HYO393216:HYO393224 IIK393216:IIK393224 ISG393216:ISG393224 JCC393216:JCC393224 JLY393216:JLY393224 JVU393216:JVU393224 KFQ393216:KFQ393224 KPM393216:KPM393224 KZI393216:KZI393224 LJE393216:LJE393224 LTA393216:LTA393224 MCW393216:MCW393224 MMS393216:MMS393224 MWO393216:MWO393224 NGK393216:NGK393224 NQG393216:NQG393224 OAC393216:OAC393224 OJY393216:OJY393224 OTU393216:OTU393224 PDQ393216:PDQ393224 PNM393216:PNM393224 PXI393216:PXI393224 QHE393216:QHE393224 QRA393216:QRA393224 RAW393216:RAW393224 RKS393216:RKS393224 RUO393216:RUO393224 SEK393216:SEK393224 SOG393216:SOG393224 SYC393216:SYC393224 THY393216:THY393224 TRU393216:TRU393224 UBQ393216:UBQ393224 ULM393216:ULM393224 UVI393216:UVI393224 VFE393216:VFE393224 VPA393216:VPA393224 VYW393216:VYW393224 WIS393216:WIS393224 WSO393216:WSO393224 GC458752:GC458760 PY458752:PY458760 ZU458752:ZU458760 AJQ458752:AJQ458760 ATM458752:ATM458760 BDI458752:BDI458760 BNE458752:BNE458760 BXA458752:BXA458760 CGW458752:CGW458760 CQS458752:CQS458760 DAO458752:DAO458760 DKK458752:DKK458760 DUG458752:DUG458760 EEC458752:EEC458760 ENY458752:ENY458760 EXU458752:EXU458760 FHQ458752:FHQ458760 FRM458752:FRM458760 GBI458752:GBI458760 GLE458752:GLE458760 GVA458752:GVA458760 HEW458752:HEW458760 HOS458752:HOS458760 HYO458752:HYO458760 IIK458752:IIK458760 ISG458752:ISG458760 JCC458752:JCC458760 JLY458752:JLY458760 JVU458752:JVU458760 KFQ458752:KFQ458760 KPM458752:KPM458760 KZI458752:KZI458760 LJE458752:LJE458760 LTA458752:LTA458760 MCW458752:MCW458760 MMS458752:MMS458760 MWO458752:MWO458760 NGK458752:NGK458760 NQG458752:NQG458760 OAC458752:OAC458760 OJY458752:OJY458760 OTU458752:OTU458760 PDQ458752:PDQ458760 PNM458752:PNM458760 PXI458752:PXI458760 QHE458752:QHE458760 QRA458752:QRA458760 RAW458752:RAW458760 RKS458752:RKS458760 RUO458752:RUO458760 SEK458752:SEK458760 SOG458752:SOG458760 SYC458752:SYC458760 THY458752:THY458760 TRU458752:TRU458760 UBQ458752:UBQ458760 ULM458752:ULM458760 UVI458752:UVI458760 VFE458752:VFE458760 VPA458752:VPA458760 VYW458752:VYW458760 WIS458752:WIS458760 WSO458752:WSO458760 GC524288:GC524296 PY524288:PY524296 ZU524288:ZU524296 AJQ524288:AJQ524296 ATM524288:ATM524296 BDI524288:BDI524296 BNE524288:BNE524296 BXA524288:BXA524296 CGW524288:CGW524296 CQS524288:CQS524296 DAO524288:DAO524296 DKK524288:DKK524296 DUG524288:DUG524296 EEC524288:EEC524296 ENY524288:ENY524296 EXU524288:EXU524296 FHQ524288:FHQ524296 FRM524288:FRM524296 GBI524288:GBI524296 GLE524288:GLE524296 GVA524288:GVA524296 HEW524288:HEW524296 HOS524288:HOS524296 HYO524288:HYO524296 IIK524288:IIK524296 ISG524288:ISG524296 JCC524288:JCC524296 JLY524288:JLY524296 JVU524288:JVU524296 KFQ524288:KFQ524296 KPM524288:KPM524296 KZI524288:KZI524296 LJE524288:LJE524296 LTA524288:LTA524296 MCW524288:MCW524296 MMS524288:MMS524296 MWO524288:MWO524296 NGK524288:NGK524296 NQG524288:NQG524296 OAC524288:OAC524296 OJY524288:OJY524296 OTU524288:OTU524296 PDQ524288:PDQ524296 PNM524288:PNM524296 PXI524288:PXI524296 QHE524288:QHE524296 QRA524288:QRA524296 RAW524288:RAW524296 RKS524288:RKS524296 RUO524288:RUO524296 SEK524288:SEK524296 SOG524288:SOG524296 SYC524288:SYC524296 THY524288:THY524296 TRU524288:TRU524296 UBQ524288:UBQ524296 ULM524288:ULM524296 UVI524288:UVI524296 VFE524288:VFE524296 VPA524288:VPA524296 VYW524288:VYW524296 WIS524288:WIS524296 WSO524288:WSO524296 GC589824:GC589832 PY589824:PY589832 ZU589824:ZU589832 AJQ589824:AJQ589832 ATM589824:ATM589832 BDI589824:BDI589832 BNE589824:BNE589832 BXA589824:BXA589832 CGW589824:CGW589832 CQS589824:CQS589832 DAO589824:DAO589832 DKK589824:DKK589832 DUG589824:DUG589832 EEC589824:EEC589832 ENY589824:ENY589832 EXU589824:EXU589832 FHQ589824:FHQ589832 FRM589824:FRM589832 GBI589824:GBI589832 GLE589824:GLE589832 GVA589824:GVA589832 HEW589824:HEW589832 HOS589824:HOS589832 HYO589824:HYO589832 IIK589824:IIK589832 ISG589824:ISG589832 JCC589824:JCC589832 JLY589824:JLY589832 JVU589824:JVU589832 KFQ589824:KFQ589832 KPM589824:KPM589832 KZI589824:KZI589832 LJE589824:LJE589832 LTA589824:LTA589832 MCW589824:MCW589832 MMS589824:MMS589832 MWO589824:MWO589832 NGK589824:NGK589832 NQG589824:NQG589832 OAC589824:OAC589832 OJY589824:OJY589832 OTU589824:OTU589832 PDQ589824:PDQ589832 PNM589824:PNM589832 PXI589824:PXI589832 QHE589824:QHE589832 QRA589824:QRA589832 RAW589824:RAW589832 RKS589824:RKS589832 RUO589824:RUO589832 SEK589824:SEK589832 SOG589824:SOG589832 SYC589824:SYC589832 THY589824:THY589832 TRU589824:TRU589832 UBQ589824:UBQ589832 ULM589824:ULM589832 UVI589824:UVI589832 VFE589824:VFE589832 VPA589824:VPA589832 VYW589824:VYW589832 WIS589824:WIS589832 WSO589824:WSO589832 GC655360:GC655368 PY655360:PY655368 ZU655360:ZU655368 AJQ655360:AJQ655368 ATM655360:ATM655368 BDI655360:BDI655368 BNE655360:BNE655368 BXA655360:BXA655368 CGW655360:CGW655368 CQS655360:CQS655368 DAO655360:DAO655368 DKK655360:DKK655368 DUG655360:DUG655368 EEC655360:EEC655368 ENY655360:ENY655368 EXU655360:EXU655368 FHQ655360:FHQ655368 FRM655360:FRM655368 GBI655360:GBI655368 GLE655360:GLE655368 GVA655360:GVA655368 HEW655360:HEW655368 HOS655360:HOS655368 HYO655360:HYO655368 IIK655360:IIK655368 ISG655360:ISG655368 JCC655360:JCC655368 JLY655360:JLY655368 JVU655360:JVU655368 KFQ655360:KFQ655368 KPM655360:KPM655368 KZI655360:KZI655368 LJE655360:LJE655368 LTA655360:LTA655368 MCW655360:MCW655368 MMS655360:MMS655368 MWO655360:MWO655368 NGK655360:NGK655368 NQG655360:NQG655368 OAC655360:OAC655368 OJY655360:OJY655368 OTU655360:OTU655368 PDQ655360:PDQ655368 PNM655360:PNM655368 PXI655360:PXI655368 QHE655360:QHE655368 QRA655360:QRA655368 RAW655360:RAW655368 RKS655360:RKS655368 RUO655360:RUO655368 SEK655360:SEK655368 SOG655360:SOG655368 SYC655360:SYC655368 THY655360:THY655368 TRU655360:TRU655368 UBQ655360:UBQ655368 ULM655360:ULM655368 UVI655360:UVI655368 VFE655360:VFE655368 VPA655360:VPA655368 VYW655360:VYW655368 WIS655360:WIS655368 WSO655360:WSO655368 GC720896:GC720904 PY720896:PY720904 ZU720896:ZU720904 AJQ720896:AJQ720904 ATM720896:ATM720904 BDI720896:BDI720904 BNE720896:BNE720904 BXA720896:BXA720904 CGW720896:CGW720904 CQS720896:CQS720904 DAO720896:DAO720904 DKK720896:DKK720904 DUG720896:DUG720904 EEC720896:EEC720904 ENY720896:ENY720904 EXU720896:EXU720904 FHQ720896:FHQ720904 FRM720896:FRM720904 GBI720896:GBI720904 GLE720896:GLE720904 GVA720896:GVA720904 HEW720896:HEW720904 HOS720896:HOS720904 HYO720896:HYO720904 IIK720896:IIK720904 ISG720896:ISG720904 JCC720896:JCC720904 JLY720896:JLY720904 JVU720896:JVU720904 KFQ720896:KFQ720904 KPM720896:KPM720904 KZI720896:KZI720904 LJE720896:LJE720904 LTA720896:LTA720904 MCW720896:MCW720904 MMS720896:MMS720904 MWO720896:MWO720904 NGK720896:NGK720904 NQG720896:NQG720904 OAC720896:OAC720904 OJY720896:OJY720904 OTU720896:OTU720904 PDQ720896:PDQ720904 PNM720896:PNM720904 PXI720896:PXI720904 QHE720896:QHE720904 QRA720896:QRA720904 RAW720896:RAW720904 RKS720896:RKS720904 RUO720896:RUO720904 SEK720896:SEK720904 SOG720896:SOG720904 SYC720896:SYC720904 THY720896:THY720904 TRU720896:TRU720904 UBQ720896:UBQ720904 ULM720896:ULM720904 UVI720896:UVI720904 VFE720896:VFE720904 VPA720896:VPA720904 VYW720896:VYW720904 WIS720896:WIS720904 WSO720896:WSO720904 GC786432:GC786440 PY786432:PY786440 ZU786432:ZU786440 AJQ786432:AJQ786440 ATM786432:ATM786440 BDI786432:BDI786440 BNE786432:BNE786440 BXA786432:BXA786440 CGW786432:CGW786440 CQS786432:CQS786440 DAO786432:DAO786440 DKK786432:DKK786440 DUG786432:DUG786440 EEC786432:EEC786440 ENY786432:ENY786440 EXU786432:EXU786440 FHQ786432:FHQ786440 FRM786432:FRM786440 GBI786432:GBI786440 GLE786432:GLE786440 GVA786432:GVA786440 HEW786432:HEW786440 HOS786432:HOS786440 HYO786432:HYO786440 IIK786432:IIK786440 ISG786432:ISG786440 JCC786432:JCC786440 JLY786432:JLY786440 JVU786432:JVU786440 KFQ786432:KFQ786440 KPM786432:KPM786440 KZI786432:KZI786440 LJE786432:LJE786440 LTA786432:LTA786440 MCW786432:MCW786440 MMS786432:MMS786440 MWO786432:MWO786440 NGK786432:NGK786440 NQG786432:NQG786440 OAC786432:OAC786440 OJY786432:OJY786440 OTU786432:OTU786440 PDQ786432:PDQ786440 PNM786432:PNM786440 PXI786432:PXI786440 QHE786432:QHE786440 QRA786432:QRA786440 RAW786432:RAW786440 RKS786432:RKS786440 RUO786432:RUO786440 SEK786432:SEK786440 SOG786432:SOG786440 SYC786432:SYC786440 THY786432:THY786440 TRU786432:TRU786440 UBQ786432:UBQ786440 ULM786432:ULM786440 UVI786432:UVI786440 VFE786432:VFE786440 VPA786432:VPA786440 VYW786432:VYW786440 WIS786432:WIS786440 WSO786432:WSO786440 GC851968:GC851976 PY851968:PY851976 ZU851968:ZU851976 AJQ851968:AJQ851976 ATM851968:ATM851976 BDI851968:BDI851976 BNE851968:BNE851976 BXA851968:BXA851976 CGW851968:CGW851976 CQS851968:CQS851976 DAO851968:DAO851976 DKK851968:DKK851976 DUG851968:DUG851976 EEC851968:EEC851976 ENY851968:ENY851976 EXU851968:EXU851976 FHQ851968:FHQ851976 FRM851968:FRM851976 GBI851968:GBI851976 GLE851968:GLE851976 GVA851968:GVA851976 HEW851968:HEW851976 HOS851968:HOS851976 HYO851968:HYO851976 IIK851968:IIK851976 ISG851968:ISG851976 JCC851968:JCC851976 JLY851968:JLY851976 JVU851968:JVU851976 KFQ851968:KFQ851976 KPM851968:KPM851976 KZI851968:KZI851976 LJE851968:LJE851976 LTA851968:LTA851976 MCW851968:MCW851976 MMS851968:MMS851976 MWO851968:MWO851976 NGK851968:NGK851976 NQG851968:NQG851976 OAC851968:OAC851976 OJY851968:OJY851976 OTU851968:OTU851976 PDQ851968:PDQ851976 PNM851968:PNM851976 PXI851968:PXI851976 QHE851968:QHE851976 QRA851968:QRA851976 RAW851968:RAW851976 RKS851968:RKS851976 RUO851968:RUO851976 SEK851968:SEK851976 SOG851968:SOG851976 SYC851968:SYC851976 THY851968:THY851976 TRU851968:TRU851976 UBQ851968:UBQ851976 ULM851968:ULM851976 UVI851968:UVI851976 VFE851968:VFE851976 VPA851968:VPA851976 VYW851968:VYW851976 WIS851968:WIS851976 WSO851968:WSO851976 GC917504:GC917512 PY917504:PY917512 ZU917504:ZU917512 AJQ917504:AJQ917512 ATM917504:ATM917512 BDI917504:BDI917512 BNE917504:BNE917512 BXA917504:BXA917512 CGW917504:CGW917512 CQS917504:CQS917512 DAO917504:DAO917512 DKK917504:DKK917512 DUG917504:DUG917512 EEC917504:EEC917512 ENY917504:ENY917512 EXU917504:EXU917512 FHQ917504:FHQ917512 FRM917504:FRM917512 GBI917504:GBI917512 GLE917504:GLE917512 GVA917504:GVA917512 HEW917504:HEW917512 HOS917504:HOS917512 HYO917504:HYO917512 IIK917504:IIK917512 ISG917504:ISG917512 JCC917504:JCC917512 JLY917504:JLY917512 JVU917504:JVU917512 KFQ917504:KFQ917512 KPM917504:KPM917512 KZI917504:KZI917512 LJE917504:LJE917512 LTA917504:LTA917512 MCW917504:MCW917512 MMS917504:MMS917512 MWO917504:MWO917512 NGK917504:NGK917512 NQG917504:NQG917512 OAC917504:OAC917512 OJY917504:OJY917512 OTU917504:OTU917512 PDQ917504:PDQ917512 PNM917504:PNM917512 PXI917504:PXI917512 QHE917504:QHE917512 QRA917504:QRA917512 RAW917504:RAW917512 RKS917504:RKS917512 RUO917504:RUO917512 SEK917504:SEK917512 SOG917504:SOG917512 SYC917504:SYC917512 THY917504:THY917512 TRU917504:TRU917512 UBQ917504:UBQ917512 ULM917504:ULM917512 UVI917504:UVI917512 VFE917504:VFE917512 VPA917504:VPA917512 VYW917504:VYW917512 WIS917504:WIS917512 WSO917504:WSO917512 GC983040:GC983048 PY983040:PY983048 ZU983040:ZU983048 AJQ983040:AJQ983048 ATM983040:ATM983048 BDI983040:BDI983048 BNE983040:BNE983048 BXA983040:BXA983048 CGW983040:CGW983048 CQS983040:CQS983048 DAO983040:DAO983048 DKK983040:DKK983048 DUG983040:DUG983048 EEC983040:EEC983048 ENY983040:ENY983048 EXU983040:EXU983048 FHQ983040:FHQ983048 FRM983040:FRM983048 GBI983040:GBI983048 GLE983040:GLE983048 GVA983040:GVA983048 HEW983040:HEW983048 HOS983040:HOS983048 HYO983040:HYO983048 IIK983040:IIK983048 ISG983040:ISG983048 JCC983040:JCC983048 JLY983040:JLY983048 JVU983040:JVU983048 KFQ983040:KFQ983048 KPM983040:KPM983048 KZI983040:KZI983048 LJE983040:LJE983048 LTA983040:LTA983048 MCW983040:MCW983048 MMS983040:MMS983048 MWO983040:MWO983048 NGK983040:NGK983048 NQG983040:NQG983048 OAC983040:OAC983048 OJY983040:OJY983048 OTU983040:OTU983048 PDQ983040:PDQ983048 PNM983040:PNM983048 PXI983040:PXI983048 QHE983040:QHE983048 QRA983040:QRA983048 RAW983040:RAW983048 RKS983040:RKS983048 RUO983040:RUO983048 SEK983040:SEK983048 SOG983040:SOG983048 SYC983040:SYC983048 THY983040:THY983048 TRU983040:TRU983048 UBQ983040:UBQ983048 ULM983040:ULM983048 UVI983040:UVI983048 VFE983040:VFE983048 VPA983040:VPA983048 VYW983040:VYW983048 WIS983040:WIS983048 WSO983040:WSO983048 JY65536:JY65544 TU65536:TU65544 ADQ65536:ADQ65544 ANM65536:ANM65544 AXI65536:AXI65544 BHE65536:BHE65544 BRA65536:BRA65544 CAW65536:CAW65544 CKS65536:CKS65544 CUO65536:CUO65544 DEK65536:DEK65544 DOG65536:DOG65544 DYC65536:DYC65544 EHY65536:EHY65544 ERU65536:ERU65544 FBQ65536:FBQ65544 FLM65536:FLM65544 FVI65536:FVI65544 GFE65536:GFE65544 GPA65536:GPA65544 GYW65536:GYW65544 HIS65536:HIS65544 HSO65536:HSO65544 ICK65536:ICK65544 IMG65536:IMG65544 IWC65536:IWC65544 JFY65536:JFY65544 JPU65536:JPU65544 JZQ65536:JZQ65544 KJM65536:KJM65544 KTI65536:KTI65544 LDE65536:LDE65544 LNA65536:LNA65544 LWW65536:LWW65544 MGS65536:MGS65544 MQO65536:MQO65544 NAK65536:NAK65544 NKG65536:NKG65544 NUC65536:NUC65544 ODY65536:ODY65544 ONU65536:ONU65544 OXQ65536:OXQ65544 PHM65536:PHM65544 PRI65536:PRI65544 QBE65536:QBE65544 QLA65536:QLA65544 QUW65536:QUW65544 RES65536:RES65544 ROO65536:ROO65544 RYK65536:RYK65544 SIG65536:SIG65544 SSC65536:SSC65544 TBY65536:TBY65544 TLU65536:TLU65544 TVQ65536:TVQ65544 UFM65536:UFM65544 UPI65536:UPI65544 UZE65536:UZE65544 VJA65536:VJA65544 VSW65536:VSW65544 WCS65536:WCS65544 WMO65536:WMO65544 WWK65536:WWK65544 JY131072:JY131080 TU131072:TU131080 ADQ131072:ADQ131080 ANM131072:ANM131080 AXI131072:AXI131080 BHE131072:BHE131080 BRA131072:BRA131080 CAW131072:CAW131080 CKS131072:CKS131080 CUO131072:CUO131080 DEK131072:DEK131080 DOG131072:DOG131080 DYC131072:DYC131080 EHY131072:EHY131080 ERU131072:ERU131080 FBQ131072:FBQ131080 FLM131072:FLM131080 FVI131072:FVI131080 GFE131072:GFE131080 GPA131072:GPA131080 GYW131072:GYW131080 HIS131072:HIS131080 HSO131072:HSO131080 ICK131072:ICK131080 IMG131072:IMG131080 IWC131072:IWC131080 JFY131072:JFY131080 JPU131072:JPU131080 JZQ131072:JZQ131080 KJM131072:KJM131080 KTI131072:KTI131080 LDE131072:LDE131080 LNA131072:LNA131080 LWW131072:LWW131080 MGS131072:MGS131080 MQO131072:MQO131080 NAK131072:NAK131080 NKG131072:NKG131080 NUC131072:NUC131080 ODY131072:ODY131080 ONU131072:ONU131080 OXQ131072:OXQ131080 PHM131072:PHM131080 PRI131072:PRI131080 QBE131072:QBE131080 QLA131072:QLA131080 QUW131072:QUW131080 RES131072:RES131080 ROO131072:ROO131080 RYK131072:RYK131080 SIG131072:SIG131080 SSC131072:SSC131080 TBY131072:TBY131080 TLU131072:TLU131080 TVQ131072:TVQ131080 UFM131072:UFM131080 UPI131072:UPI131080 UZE131072:UZE131080 VJA131072:VJA131080 VSW131072:VSW131080 WCS131072:WCS131080 WMO131072:WMO131080 WWK131072:WWK131080 JY196608:JY196616 TU196608:TU196616 ADQ196608:ADQ196616 ANM196608:ANM196616 AXI196608:AXI196616 BHE196608:BHE196616 BRA196608:BRA196616 CAW196608:CAW196616 CKS196608:CKS196616 CUO196608:CUO196616 DEK196608:DEK196616 DOG196608:DOG196616 DYC196608:DYC196616 EHY196608:EHY196616 ERU196608:ERU196616 FBQ196608:FBQ196616 FLM196608:FLM196616 FVI196608:FVI196616 GFE196608:GFE196616 GPA196608:GPA196616 GYW196608:GYW196616 HIS196608:HIS196616 HSO196608:HSO196616 ICK196608:ICK196616 IMG196608:IMG196616 IWC196608:IWC196616 JFY196608:JFY196616 JPU196608:JPU196616 JZQ196608:JZQ196616 KJM196608:KJM196616 KTI196608:KTI196616 LDE196608:LDE196616 LNA196608:LNA196616 LWW196608:LWW196616 MGS196608:MGS196616 MQO196608:MQO196616 NAK196608:NAK196616 NKG196608:NKG196616 NUC196608:NUC196616 ODY196608:ODY196616 ONU196608:ONU196616 OXQ196608:OXQ196616 PHM196608:PHM196616 PRI196608:PRI196616 QBE196608:QBE196616 QLA196608:QLA196616 QUW196608:QUW196616 RES196608:RES196616 ROO196608:ROO196616 RYK196608:RYK196616 SIG196608:SIG196616 SSC196608:SSC196616 TBY196608:TBY196616 TLU196608:TLU196616 TVQ196608:TVQ196616 UFM196608:UFM196616 UPI196608:UPI196616 UZE196608:UZE196616 VJA196608:VJA196616 VSW196608:VSW196616 WCS196608:WCS196616 WMO196608:WMO196616 WWK196608:WWK196616 JY262144:JY262152 TU262144:TU262152 ADQ262144:ADQ262152 ANM262144:ANM262152 AXI262144:AXI262152 BHE262144:BHE262152 BRA262144:BRA262152 CAW262144:CAW262152 CKS262144:CKS262152 CUO262144:CUO262152 DEK262144:DEK262152 DOG262144:DOG262152 DYC262144:DYC262152 EHY262144:EHY262152 ERU262144:ERU262152 FBQ262144:FBQ262152 FLM262144:FLM262152 FVI262144:FVI262152 GFE262144:GFE262152 GPA262144:GPA262152 GYW262144:GYW262152 HIS262144:HIS262152 HSO262144:HSO262152 ICK262144:ICK262152 IMG262144:IMG262152 IWC262144:IWC262152 JFY262144:JFY262152 JPU262144:JPU262152 JZQ262144:JZQ262152 KJM262144:KJM262152 KTI262144:KTI262152 LDE262144:LDE262152 LNA262144:LNA262152 LWW262144:LWW262152 MGS262144:MGS262152 MQO262144:MQO262152 NAK262144:NAK262152 NKG262144:NKG262152 NUC262144:NUC262152 ODY262144:ODY262152 ONU262144:ONU262152 OXQ262144:OXQ262152 PHM262144:PHM262152 PRI262144:PRI262152 QBE262144:QBE262152 QLA262144:QLA262152 QUW262144:QUW262152 RES262144:RES262152 ROO262144:ROO262152 RYK262144:RYK262152 SIG262144:SIG262152 SSC262144:SSC262152 TBY262144:TBY262152 TLU262144:TLU262152 TVQ262144:TVQ262152 UFM262144:UFM262152 UPI262144:UPI262152 UZE262144:UZE262152 VJA262144:VJA262152 VSW262144:VSW262152 WCS262144:WCS262152 WMO262144:WMO262152 WWK262144:WWK262152 JY327680:JY327688 TU327680:TU327688 ADQ327680:ADQ327688 ANM327680:ANM327688 AXI327680:AXI327688 BHE327680:BHE327688 BRA327680:BRA327688 CAW327680:CAW327688 CKS327680:CKS327688 CUO327680:CUO327688 DEK327680:DEK327688 DOG327680:DOG327688 DYC327680:DYC327688 EHY327680:EHY327688 ERU327680:ERU327688 FBQ327680:FBQ327688 FLM327680:FLM327688 FVI327680:FVI327688 GFE327680:GFE327688 GPA327680:GPA327688 GYW327680:GYW327688 HIS327680:HIS327688 HSO327680:HSO327688 ICK327680:ICK327688 IMG327680:IMG327688 IWC327680:IWC327688 JFY327680:JFY327688 JPU327680:JPU327688 JZQ327680:JZQ327688 KJM327680:KJM327688 KTI327680:KTI327688 LDE327680:LDE327688 LNA327680:LNA327688 LWW327680:LWW327688 MGS327680:MGS327688 MQO327680:MQO327688 NAK327680:NAK327688 NKG327680:NKG327688 NUC327680:NUC327688 ODY327680:ODY327688 ONU327680:ONU327688 OXQ327680:OXQ327688 PHM327680:PHM327688 PRI327680:PRI327688 QBE327680:QBE327688 QLA327680:QLA327688 QUW327680:QUW327688 RES327680:RES327688 ROO327680:ROO327688 RYK327680:RYK327688 SIG327680:SIG327688 SSC327680:SSC327688 TBY327680:TBY327688 TLU327680:TLU327688 TVQ327680:TVQ327688 UFM327680:UFM327688 UPI327680:UPI327688 UZE327680:UZE327688 VJA327680:VJA327688 VSW327680:VSW327688 WCS327680:WCS327688 WMO327680:WMO327688 WWK327680:WWK327688 JY393216:JY393224 TU393216:TU393224 ADQ393216:ADQ393224 ANM393216:ANM393224 AXI393216:AXI393224 BHE393216:BHE393224 BRA393216:BRA393224 CAW393216:CAW393224 CKS393216:CKS393224 CUO393216:CUO393224 DEK393216:DEK393224 DOG393216:DOG393224 DYC393216:DYC393224 EHY393216:EHY393224 ERU393216:ERU393224 FBQ393216:FBQ393224 FLM393216:FLM393224 FVI393216:FVI393224 GFE393216:GFE393224 GPA393216:GPA393224 GYW393216:GYW393224 HIS393216:HIS393224 HSO393216:HSO393224 ICK393216:ICK393224 IMG393216:IMG393224 IWC393216:IWC393224 JFY393216:JFY393224 JPU393216:JPU393224 JZQ393216:JZQ393224 KJM393216:KJM393224 KTI393216:KTI393224 LDE393216:LDE393224 LNA393216:LNA393224 LWW393216:LWW393224 MGS393216:MGS393224 MQO393216:MQO393224 NAK393216:NAK393224 NKG393216:NKG393224 NUC393216:NUC393224 ODY393216:ODY393224 ONU393216:ONU393224 OXQ393216:OXQ393224 PHM393216:PHM393224 PRI393216:PRI393224 QBE393216:QBE393224 QLA393216:QLA393224 QUW393216:QUW393224 RES393216:RES393224 ROO393216:ROO393224 RYK393216:RYK393224 SIG393216:SIG393224 SSC393216:SSC393224 TBY393216:TBY393224 TLU393216:TLU393224 TVQ393216:TVQ393224 UFM393216:UFM393224 UPI393216:UPI393224 UZE393216:UZE393224 VJA393216:VJA393224 VSW393216:VSW393224 WCS393216:WCS393224 WMO393216:WMO393224 WWK393216:WWK393224 JY458752:JY458760 TU458752:TU458760 ADQ458752:ADQ458760 ANM458752:ANM458760 AXI458752:AXI458760 BHE458752:BHE458760 BRA458752:BRA458760 CAW458752:CAW458760 CKS458752:CKS458760 CUO458752:CUO458760 DEK458752:DEK458760 DOG458752:DOG458760 DYC458752:DYC458760 EHY458752:EHY458760 ERU458752:ERU458760 FBQ458752:FBQ458760 FLM458752:FLM458760 FVI458752:FVI458760 GFE458752:GFE458760 GPA458752:GPA458760 GYW458752:GYW458760 HIS458752:HIS458760 HSO458752:HSO458760 ICK458752:ICK458760 IMG458752:IMG458760 IWC458752:IWC458760 JFY458752:JFY458760 JPU458752:JPU458760 JZQ458752:JZQ458760 KJM458752:KJM458760 KTI458752:KTI458760 LDE458752:LDE458760 LNA458752:LNA458760 LWW458752:LWW458760 MGS458752:MGS458760 MQO458752:MQO458760 NAK458752:NAK458760 NKG458752:NKG458760 NUC458752:NUC458760 ODY458752:ODY458760 ONU458752:ONU458760 OXQ458752:OXQ458760 PHM458752:PHM458760 PRI458752:PRI458760 QBE458752:QBE458760 QLA458752:QLA458760 QUW458752:QUW458760 RES458752:RES458760 ROO458752:ROO458760 RYK458752:RYK458760 SIG458752:SIG458760 SSC458752:SSC458760 TBY458752:TBY458760 TLU458752:TLU458760 TVQ458752:TVQ458760 UFM458752:UFM458760 UPI458752:UPI458760 UZE458752:UZE458760 VJA458752:VJA458760 VSW458752:VSW458760 WCS458752:WCS458760 WMO458752:WMO458760 WWK458752:WWK458760 JY524288:JY524296 TU524288:TU524296 ADQ524288:ADQ524296 ANM524288:ANM524296 AXI524288:AXI524296 BHE524288:BHE524296 BRA524288:BRA524296 CAW524288:CAW524296 CKS524288:CKS524296 CUO524288:CUO524296 DEK524288:DEK524296 DOG524288:DOG524296 DYC524288:DYC524296 EHY524288:EHY524296 ERU524288:ERU524296 FBQ524288:FBQ524296 FLM524288:FLM524296 FVI524288:FVI524296 GFE524288:GFE524296 GPA524288:GPA524296 GYW524288:GYW524296 HIS524288:HIS524296 HSO524288:HSO524296 ICK524288:ICK524296 IMG524288:IMG524296 IWC524288:IWC524296 JFY524288:JFY524296 JPU524288:JPU524296 JZQ524288:JZQ524296 KJM524288:KJM524296 KTI524288:KTI524296 LDE524288:LDE524296 LNA524288:LNA524296 LWW524288:LWW524296 MGS524288:MGS524296 MQO524288:MQO524296 NAK524288:NAK524296 NKG524288:NKG524296 NUC524288:NUC524296 ODY524288:ODY524296 ONU524288:ONU524296 OXQ524288:OXQ524296 PHM524288:PHM524296 PRI524288:PRI524296 QBE524288:QBE524296 QLA524288:QLA524296 QUW524288:QUW524296 RES524288:RES524296 ROO524288:ROO524296 RYK524288:RYK524296 SIG524288:SIG524296 SSC524288:SSC524296 TBY524288:TBY524296 TLU524288:TLU524296 TVQ524288:TVQ524296 UFM524288:UFM524296 UPI524288:UPI524296 UZE524288:UZE524296 VJA524288:VJA524296 VSW524288:VSW524296 WCS524288:WCS524296 WMO524288:WMO524296 WWK524288:WWK524296 JY589824:JY589832 TU589824:TU589832 ADQ589824:ADQ589832 ANM589824:ANM589832 AXI589824:AXI589832 BHE589824:BHE589832 BRA589824:BRA589832 CAW589824:CAW589832 CKS589824:CKS589832 CUO589824:CUO589832 DEK589824:DEK589832 DOG589824:DOG589832 DYC589824:DYC589832 EHY589824:EHY589832 ERU589824:ERU589832 FBQ589824:FBQ589832 FLM589824:FLM589832 FVI589824:FVI589832 GFE589824:GFE589832 GPA589824:GPA589832 GYW589824:GYW589832 HIS589824:HIS589832 HSO589824:HSO589832 ICK589824:ICK589832 IMG589824:IMG589832 IWC589824:IWC589832 JFY589824:JFY589832 JPU589824:JPU589832 JZQ589824:JZQ589832 KJM589824:KJM589832 KTI589824:KTI589832 LDE589824:LDE589832 LNA589824:LNA589832 LWW589824:LWW589832 MGS589824:MGS589832 MQO589824:MQO589832 NAK589824:NAK589832 NKG589824:NKG589832 NUC589824:NUC589832 ODY589824:ODY589832 ONU589824:ONU589832 OXQ589824:OXQ589832 PHM589824:PHM589832 PRI589824:PRI589832 QBE589824:QBE589832 QLA589824:QLA589832 QUW589824:QUW589832 RES589824:RES589832 ROO589824:ROO589832 RYK589824:RYK589832 SIG589824:SIG589832 SSC589824:SSC589832 TBY589824:TBY589832 TLU589824:TLU589832 TVQ589824:TVQ589832 UFM589824:UFM589832 UPI589824:UPI589832 UZE589824:UZE589832 VJA589824:VJA589832 VSW589824:VSW589832 WCS589824:WCS589832 WMO589824:WMO589832 WWK589824:WWK589832 JY655360:JY655368 TU655360:TU655368 ADQ655360:ADQ655368 ANM655360:ANM655368 AXI655360:AXI655368 BHE655360:BHE655368 BRA655360:BRA655368 CAW655360:CAW655368 CKS655360:CKS655368 CUO655360:CUO655368 DEK655360:DEK655368 DOG655360:DOG655368 DYC655360:DYC655368 EHY655360:EHY655368 ERU655360:ERU655368 FBQ655360:FBQ655368 FLM655360:FLM655368 FVI655360:FVI655368 GFE655360:GFE655368 GPA655360:GPA655368 GYW655360:GYW655368 HIS655360:HIS655368 HSO655360:HSO655368 ICK655360:ICK655368 IMG655360:IMG655368 IWC655360:IWC655368 JFY655360:JFY655368 JPU655360:JPU655368 JZQ655360:JZQ655368 KJM655360:KJM655368 KTI655360:KTI655368 LDE655360:LDE655368 LNA655360:LNA655368 LWW655360:LWW655368 MGS655360:MGS655368 MQO655360:MQO655368 NAK655360:NAK655368 NKG655360:NKG655368 NUC655360:NUC655368 ODY655360:ODY655368 ONU655360:ONU655368 OXQ655360:OXQ655368 PHM655360:PHM655368 PRI655360:PRI655368 QBE655360:QBE655368 QLA655360:QLA655368 QUW655360:QUW655368 RES655360:RES655368 ROO655360:ROO655368 RYK655360:RYK655368 SIG655360:SIG655368 SSC655360:SSC655368 TBY655360:TBY655368 TLU655360:TLU655368 TVQ655360:TVQ655368 UFM655360:UFM655368 UPI655360:UPI655368 UZE655360:UZE655368 VJA655360:VJA655368 VSW655360:VSW655368 WCS655360:WCS655368 WMO655360:WMO655368 WWK655360:WWK655368 JY720896:JY720904 TU720896:TU720904 ADQ720896:ADQ720904 ANM720896:ANM720904 AXI720896:AXI720904 BHE720896:BHE720904 BRA720896:BRA720904 CAW720896:CAW720904 CKS720896:CKS720904 CUO720896:CUO720904 DEK720896:DEK720904 DOG720896:DOG720904 DYC720896:DYC720904 EHY720896:EHY720904 ERU720896:ERU720904 FBQ720896:FBQ720904 FLM720896:FLM720904 FVI720896:FVI720904 GFE720896:GFE720904 GPA720896:GPA720904 GYW720896:GYW720904 HIS720896:HIS720904 HSO720896:HSO720904 ICK720896:ICK720904 IMG720896:IMG720904 IWC720896:IWC720904 JFY720896:JFY720904 JPU720896:JPU720904 JZQ720896:JZQ720904 KJM720896:KJM720904 KTI720896:KTI720904 LDE720896:LDE720904 LNA720896:LNA720904 LWW720896:LWW720904 MGS720896:MGS720904 MQO720896:MQO720904 NAK720896:NAK720904 NKG720896:NKG720904 NUC720896:NUC720904 ODY720896:ODY720904 ONU720896:ONU720904 OXQ720896:OXQ720904 PHM720896:PHM720904 PRI720896:PRI720904 QBE720896:QBE720904 QLA720896:QLA720904 QUW720896:QUW720904 RES720896:RES720904 ROO720896:ROO720904 RYK720896:RYK720904 SIG720896:SIG720904 SSC720896:SSC720904 TBY720896:TBY720904 TLU720896:TLU720904 TVQ720896:TVQ720904 UFM720896:UFM720904 UPI720896:UPI720904 UZE720896:UZE720904 VJA720896:VJA720904 VSW720896:VSW720904 WCS720896:WCS720904 WMO720896:WMO720904 WWK720896:WWK720904 JY786432:JY786440 TU786432:TU786440 ADQ786432:ADQ786440 ANM786432:ANM786440 AXI786432:AXI786440 BHE786432:BHE786440 BRA786432:BRA786440 CAW786432:CAW786440 CKS786432:CKS786440 CUO786432:CUO786440 DEK786432:DEK786440 DOG786432:DOG786440 DYC786432:DYC786440 EHY786432:EHY786440 ERU786432:ERU786440 FBQ786432:FBQ786440 FLM786432:FLM786440 FVI786432:FVI786440 GFE786432:GFE786440 GPA786432:GPA786440 GYW786432:GYW786440 HIS786432:HIS786440 HSO786432:HSO786440 ICK786432:ICK786440 IMG786432:IMG786440 IWC786432:IWC786440 JFY786432:JFY786440 JPU786432:JPU786440 JZQ786432:JZQ786440 KJM786432:KJM786440 KTI786432:KTI786440 LDE786432:LDE786440 LNA786432:LNA786440 LWW786432:LWW786440 MGS786432:MGS786440 MQO786432:MQO786440 NAK786432:NAK786440 NKG786432:NKG786440 NUC786432:NUC786440 ODY786432:ODY786440 ONU786432:ONU786440 OXQ786432:OXQ786440 PHM786432:PHM786440 PRI786432:PRI786440 QBE786432:QBE786440 QLA786432:QLA786440 QUW786432:QUW786440 RES786432:RES786440 ROO786432:ROO786440 RYK786432:RYK786440 SIG786432:SIG786440 SSC786432:SSC786440 TBY786432:TBY786440 TLU786432:TLU786440 TVQ786432:TVQ786440 UFM786432:UFM786440 UPI786432:UPI786440 UZE786432:UZE786440 VJA786432:VJA786440 VSW786432:VSW786440 WCS786432:WCS786440 WMO786432:WMO786440 WWK786432:WWK786440 JY851968:JY851976 TU851968:TU851976 ADQ851968:ADQ851976 ANM851968:ANM851976 AXI851968:AXI851976 BHE851968:BHE851976 BRA851968:BRA851976 CAW851968:CAW851976 CKS851968:CKS851976 CUO851968:CUO851976 DEK851968:DEK851976 DOG851968:DOG851976 DYC851968:DYC851976 EHY851968:EHY851976 ERU851968:ERU851976 FBQ851968:FBQ851976 FLM851968:FLM851976 FVI851968:FVI851976 GFE851968:GFE851976 GPA851968:GPA851976 GYW851968:GYW851976 HIS851968:HIS851976 HSO851968:HSO851976 ICK851968:ICK851976 IMG851968:IMG851976 IWC851968:IWC851976 JFY851968:JFY851976 JPU851968:JPU851976 JZQ851968:JZQ851976 KJM851968:KJM851976 KTI851968:KTI851976 LDE851968:LDE851976 LNA851968:LNA851976 LWW851968:LWW851976 MGS851968:MGS851976 MQO851968:MQO851976 NAK851968:NAK851976 NKG851968:NKG851976 NUC851968:NUC851976 ODY851968:ODY851976 ONU851968:ONU851976 OXQ851968:OXQ851976 PHM851968:PHM851976 PRI851968:PRI851976 QBE851968:QBE851976 QLA851968:QLA851976 QUW851968:QUW851976 RES851968:RES851976 ROO851968:ROO851976 RYK851968:RYK851976 SIG851968:SIG851976 SSC851968:SSC851976 TBY851968:TBY851976 TLU851968:TLU851976 TVQ851968:TVQ851976 UFM851968:UFM851976 UPI851968:UPI851976 UZE851968:UZE851976 VJA851968:VJA851976 VSW851968:VSW851976 WCS851968:WCS851976 WMO851968:WMO851976 WWK851968:WWK851976 JY917504:JY917512 TU917504:TU917512 ADQ917504:ADQ917512 ANM917504:ANM917512 AXI917504:AXI917512 BHE917504:BHE917512 BRA917504:BRA917512 CAW917504:CAW917512 CKS917504:CKS917512 CUO917504:CUO917512 DEK917504:DEK917512 DOG917504:DOG917512 DYC917504:DYC917512 EHY917504:EHY917512 ERU917504:ERU917512 FBQ917504:FBQ917512 FLM917504:FLM917512 FVI917504:FVI917512 GFE917504:GFE917512 GPA917504:GPA917512 GYW917504:GYW917512 HIS917504:HIS917512 HSO917504:HSO917512 ICK917504:ICK917512 IMG917504:IMG917512 IWC917504:IWC917512 JFY917504:JFY917512 JPU917504:JPU917512 JZQ917504:JZQ917512 KJM917504:KJM917512 KTI917504:KTI917512 LDE917504:LDE917512 LNA917504:LNA917512 LWW917504:LWW917512 MGS917504:MGS917512 MQO917504:MQO917512 NAK917504:NAK917512 NKG917504:NKG917512 NUC917504:NUC917512 ODY917504:ODY917512 ONU917504:ONU917512 OXQ917504:OXQ917512 PHM917504:PHM917512 PRI917504:PRI917512 QBE917504:QBE917512 QLA917504:QLA917512 QUW917504:QUW917512 RES917504:RES917512 ROO917504:ROO917512 RYK917504:RYK917512 SIG917504:SIG917512 SSC917504:SSC917512 TBY917504:TBY917512 TLU917504:TLU917512 TVQ917504:TVQ917512 UFM917504:UFM917512 UPI917504:UPI917512 UZE917504:UZE917512 VJA917504:VJA917512 VSW917504:VSW917512 WCS917504:WCS917512 WMO917504:WMO917512 WWK917504:WWK917512 JY983040:JY983048 TU983040:TU983048 ADQ983040:ADQ983048 ANM983040:ANM983048 AXI983040:AXI983048 BHE983040:BHE983048 BRA983040:BRA983048 CAW983040:CAW983048 CKS983040:CKS983048 CUO983040:CUO983048 DEK983040:DEK983048 DOG983040:DOG983048 DYC983040:DYC983048 EHY983040:EHY983048 ERU983040:ERU983048 FBQ983040:FBQ983048 FLM983040:FLM983048 FVI983040:FVI983048 GFE983040:GFE983048 GPA983040:GPA983048 GYW983040:GYW983048 HIS983040:HIS983048 HSO983040:HSO983048 ICK983040:ICK983048 IMG983040:IMG983048 IWC983040:IWC983048 JFY983040:JFY983048 JPU983040:JPU983048 JZQ983040:JZQ983048 KJM983040:KJM983048 KTI983040:KTI983048 LDE983040:LDE983048 LNA983040:LNA983048 LWW983040:LWW983048 MGS983040:MGS983048 MQO983040:MQO983048 NAK983040:NAK983048 NKG983040:NKG983048 NUC983040:NUC983048 ODY983040:ODY983048 ONU983040:ONU983048 OXQ983040:OXQ983048 PHM983040:PHM983048 PRI983040:PRI983048 QBE983040:QBE983048 QLA983040:QLA983048 QUW983040:QUW983048 RES983040:RES983048 ROO983040:ROO983048 RYK983040:RYK983048 SIG983040:SIG983048 SSC983040:SSC983048 TBY983040:TBY983048 TLU983040:TLU983048 TVQ983040:TVQ983048 UFM983040:UFM983048 UPI983040:UPI983048 UZE983040:UZE983048 VJA983040:VJA983048 VSW983040:VSW983048 WCS983040:WCS983048 WMO983040:WMO983048 WWK983040:WWK983048 KC16:KC31 TY16:TY31 ADU16:ADU31 ANQ16:ANQ31 AXM16:AXM31 BHI16:BHI31 BRE16:BRE31 CBA16:CBA31 CKW16:CKW31 CUS16:CUS31 DEO16:DEO31 DOK16:DOK31 DYG16:DYG31 EIC16:EIC31 ERY16:ERY31 FBU16:FBU31 FLQ16:FLQ31 FVM16:FVM31 GFI16:GFI31 GPE16:GPE31 GZA16:GZA31 HIW16:HIW31 HSS16:HSS31 ICO16:ICO31 IMK16:IMK31 IWG16:IWG31 JGC16:JGC31 JPY16:JPY31 JZU16:JZU31 KJQ16:KJQ31 KTM16:KTM31 LDI16:LDI31 LNE16:LNE31 LXA16:LXA31 MGW16:MGW31 MQS16:MQS31 NAO16:NAO31 NKK16:NKK31 NUG16:NUG31 OEC16:OEC31 ONY16:ONY31 OXU16:OXU31 PHQ16:PHQ31 PRM16:PRM31 QBI16:QBI31 QLE16:QLE31 QVA16:QVA31 REW16:REW31 ROS16:ROS31 RYO16:RYO31 SIK16:SIK31 SSG16:SSG31 TCC16:TCC31 TLY16:TLY31 TVU16:TVU31 UFQ16:UFQ31 UPM16:UPM31 UZI16:UZI31 VJE16:VJE31 VTA16:VTA31 WCW16:WCW31 WMS16:WMS31 WWO16:WWO31 AG65545:AG65560 KC65545:KC65560 TY65545:TY65560 ADU65545:ADU65560 ANQ65545:ANQ65560 AXM65545:AXM65560 BHI65545:BHI65560 BRE65545:BRE65560 CBA65545:CBA65560 CKW65545:CKW65560 CUS65545:CUS65560 DEO65545:DEO65560 DOK65545:DOK65560 DYG65545:DYG65560 EIC65545:EIC65560 ERY65545:ERY65560 FBU65545:FBU65560 FLQ65545:FLQ65560 FVM65545:FVM65560 GFI65545:GFI65560 GPE65545:GPE65560 GZA65545:GZA65560 HIW65545:HIW65560 HSS65545:HSS65560 ICO65545:ICO65560 IMK65545:IMK65560 IWG65545:IWG65560 JGC65545:JGC65560 JPY65545:JPY65560 JZU65545:JZU65560 KJQ65545:KJQ65560 KTM65545:KTM65560 LDI65545:LDI65560 LNE65545:LNE65560 LXA65545:LXA65560 MGW65545:MGW65560 MQS65545:MQS65560 NAO65545:NAO65560 NKK65545:NKK65560 NUG65545:NUG65560 OEC65545:OEC65560 ONY65545:ONY65560 OXU65545:OXU65560 PHQ65545:PHQ65560 PRM65545:PRM65560 QBI65545:QBI65560 QLE65545:QLE65560 QVA65545:QVA65560 REW65545:REW65560 ROS65545:ROS65560 RYO65545:RYO65560 SIK65545:SIK65560 SSG65545:SSG65560 TCC65545:TCC65560 TLY65545:TLY65560 TVU65545:TVU65560 UFQ65545:UFQ65560 UPM65545:UPM65560 UZI65545:UZI65560 VJE65545:VJE65560 VTA65545:VTA65560 WCW65545:WCW65560 WMS65545:WMS65560 WWO65545:WWO65560 AG131081:AG131096 KC131081:KC131096 TY131081:TY131096 ADU131081:ADU131096 ANQ131081:ANQ131096 AXM131081:AXM131096 BHI131081:BHI131096 BRE131081:BRE131096 CBA131081:CBA131096 CKW131081:CKW131096 CUS131081:CUS131096 DEO131081:DEO131096 DOK131081:DOK131096 DYG131081:DYG131096 EIC131081:EIC131096 ERY131081:ERY131096 FBU131081:FBU131096 FLQ131081:FLQ131096 FVM131081:FVM131096 GFI131081:GFI131096 GPE131081:GPE131096 GZA131081:GZA131096 HIW131081:HIW131096 HSS131081:HSS131096 ICO131081:ICO131096 IMK131081:IMK131096 IWG131081:IWG131096 JGC131081:JGC131096 JPY131081:JPY131096 JZU131081:JZU131096 KJQ131081:KJQ131096 KTM131081:KTM131096 LDI131081:LDI131096 LNE131081:LNE131096 LXA131081:LXA131096 MGW131081:MGW131096 MQS131081:MQS131096 NAO131081:NAO131096 NKK131081:NKK131096 NUG131081:NUG131096 OEC131081:OEC131096 ONY131081:ONY131096 OXU131081:OXU131096 PHQ131081:PHQ131096 PRM131081:PRM131096 QBI131081:QBI131096 QLE131081:QLE131096 QVA131081:QVA131096 REW131081:REW131096 ROS131081:ROS131096 RYO131081:RYO131096 SIK131081:SIK131096 SSG131081:SSG131096 TCC131081:TCC131096 TLY131081:TLY131096 TVU131081:TVU131096 UFQ131081:UFQ131096 UPM131081:UPM131096 UZI131081:UZI131096 VJE131081:VJE131096 VTA131081:VTA131096 WCW131081:WCW131096 WMS131081:WMS131096 WWO131081:WWO131096 AG196617:AG196632 KC196617:KC196632 TY196617:TY196632 ADU196617:ADU196632 ANQ196617:ANQ196632 AXM196617:AXM196632 BHI196617:BHI196632 BRE196617:BRE196632 CBA196617:CBA196632 CKW196617:CKW196632 CUS196617:CUS196632 DEO196617:DEO196632 DOK196617:DOK196632 DYG196617:DYG196632 EIC196617:EIC196632 ERY196617:ERY196632 FBU196617:FBU196632 FLQ196617:FLQ196632 FVM196617:FVM196632 GFI196617:GFI196632 GPE196617:GPE196632 GZA196617:GZA196632 HIW196617:HIW196632 HSS196617:HSS196632 ICO196617:ICO196632 IMK196617:IMK196632 IWG196617:IWG196632 JGC196617:JGC196632 JPY196617:JPY196632 JZU196617:JZU196632 KJQ196617:KJQ196632 KTM196617:KTM196632 LDI196617:LDI196632 LNE196617:LNE196632 LXA196617:LXA196632 MGW196617:MGW196632 MQS196617:MQS196632 NAO196617:NAO196632 NKK196617:NKK196632 NUG196617:NUG196632 OEC196617:OEC196632 ONY196617:ONY196632 OXU196617:OXU196632 PHQ196617:PHQ196632 PRM196617:PRM196632 QBI196617:QBI196632 QLE196617:QLE196632 QVA196617:QVA196632 REW196617:REW196632 ROS196617:ROS196632 RYO196617:RYO196632 SIK196617:SIK196632 SSG196617:SSG196632 TCC196617:TCC196632 TLY196617:TLY196632 TVU196617:TVU196632 UFQ196617:UFQ196632 UPM196617:UPM196632 UZI196617:UZI196632 VJE196617:VJE196632 VTA196617:VTA196632 WCW196617:WCW196632 WMS196617:WMS196632 WWO196617:WWO196632 AG262153:AG262168 KC262153:KC262168 TY262153:TY262168 ADU262153:ADU262168 ANQ262153:ANQ262168 AXM262153:AXM262168 BHI262153:BHI262168 BRE262153:BRE262168 CBA262153:CBA262168 CKW262153:CKW262168 CUS262153:CUS262168 DEO262153:DEO262168 DOK262153:DOK262168 DYG262153:DYG262168 EIC262153:EIC262168 ERY262153:ERY262168 FBU262153:FBU262168 FLQ262153:FLQ262168 FVM262153:FVM262168 GFI262153:GFI262168 GPE262153:GPE262168 GZA262153:GZA262168 HIW262153:HIW262168 HSS262153:HSS262168 ICO262153:ICO262168 IMK262153:IMK262168 IWG262153:IWG262168 JGC262153:JGC262168 JPY262153:JPY262168 JZU262153:JZU262168 KJQ262153:KJQ262168 KTM262153:KTM262168 LDI262153:LDI262168 LNE262153:LNE262168 LXA262153:LXA262168 MGW262153:MGW262168 MQS262153:MQS262168 NAO262153:NAO262168 NKK262153:NKK262168 NUG262153:NUG262168 OEC262153:OEC262168 ONY262153:ONY262168 OXU262153:OXU262168 PHQ262153:PHQ262168 PRM262153:PRM262168 QBI262153:QBI262168 QLE262153:QLE262168 QVA262153:QVA262168 REW262153:REW262168 ROS262153:ROS262168 RYO262153:RYO262168 SIK262153:SIK262168 SSG262153:SSG262168 TCC262153:TCC262168 TLY262153:TLY262168 TVU262153:TVU262168 UFQ262153:UFQ262168 UPM262153:UPM262168 UZI262153:UZI262168 VJE262153:VJE262168 VTA262153:VTA262168 WCW262153:WCW262168 WMS262153:WMS262168 WWO262153:WWO262168 AG327689:AG327704 KC327689:KC327704 TY327689:TY327704 ADU327689:ADU327704 ANQ327689:ANQ327704 AXM327689:AXM327704 BHI327689:BHI327704 BRE327689:BRE327704 CBA327689:CBA327704 CKW327689:CKW327704 CUS327689:CUS327704 DEO327689:DEO327704 DOK327689:DOK327704 DYG327689:DYG327704 EIC327689:EIC327704 ERY327689:ERY327704 FBU327689:FBU327704 FLQ327689:FLQ327704 FVM327689:FVM327704 GFI327689:GFI327704 GPE327689:GPE327704 GZA327689:GZA327704 HIW327689:HIW327704 HSS327689:HSS327704 ICO327689:ICO327704 IMK327689:IMK327704 IWG327689:IWG327704 JGC327689:JGC327704 JPY327689:JPY327704 JZU327689:JZU327704 KJQ327689:KJQ327704 KTM327689:KTM327704 LDI327689:LDI327704 LNE327689:LNE327704 LXA327689:LXA327704 MGW327689:MGW327704 MQS327689:MQS327704 NAO327689:NAO327704 NKK327689:NKK327704 NUG327689:NUG327704 OEC327689:OEC327704 ONY327689:ONY327704 OXU327689:OXU327704 PHQ327689:PHQ327704 PRM327689:PRM327704 QBI327689:QBI327704 QLE327689:QLE327704 QVA327689:QVA327704 REW327689:REW327704 ROS327689:ROS327704 RYO327689:RYO327704 SIK327689:SIK327704 SSG327689:SSG327704 TCC327689:TCC327704 TLY327689:TLY327704 TVU327689:TVU327704 UFQ327689:UFQ327704 UPM327689:UPM327704 UZI327689:UZI327704 VJE327689:VJE327704 VTA327689:VTA327704 WCW327689:WCW327704 WMS327689:WMS327704 WWO327689:WWO327704 AG393225:AG393240 KC393225:KC393240 TY393225:TY393240 ADU393225:ADU393240 ANQ393225:ANQ393240 AXM393225:AXM393240 BHI393225:BHI393240 BRE393225:BRE393240 CBA393225:CBA393240 CKW393225:CKW393240 CUS393225:CUS393240 DEO393225:DEO393240 DOK393225:DOK393240 DYG393225:DYG393240 EIC393225:EIC393240 ERY393225:ERY393240 FBU393225:FBU393240 FLQ393225:FLQ393240 FVM393225:FVM393240 GFI393225:GFI393240 GPE393225:GPE393240 GZA393225:GZA393240 HIW393225:HIW393240 HSS393225:HSS393240 ICO393225:ICO393240 IMK393225:IMK393240 IWG393225:IWG393240 JGC393225:JGC393240 JPY393225:JPY393240 JZU393225:JZU393240 KJQ393225:KJQ393240 KTM393225:KTM393240 LDI393225:LDI393240 LNE393225:LNE393240 LXA393225:LXA393240 MGW393225:MGW393240 MQS393225:MQS393240 NAO393225:NAO393240 NKK393225:NKK393240 NUG393225:NUG393240 OEC393225:OEC393240 ONY393225:ONY393240 OXU393225:OXU393240 PHQ393225:PHQ393240 PRM393225:PRM393240 QBI393225:QBI393240 QLE393225:QLE393240 QVA393225:QVA393240 REW393225:REW393240 ROS393225:ROS393240 RYO393225:RYO393240 SIK393225:SIK393240 SSG393225:SSG393240 TCC393225:TCC393240 TLY393225:TLY393240 TVU393225:TVU393240 UFQ393225:UFQ393240 UPM393225:UPM393240 UZI393225:UZI393240 VJE393225:VJE393240 VTA393225:VTA393240 WCW393225:WCW393240 WMS393225:WMS393240 WWO393225:WWO393240 AG458761:AG458776 KC458761:KC458776 TY458761:TY458776 ADU458761:ADU458776 ANQ458761:ANQ458776 AXM458761:AXM458776 BHI458761:BHI458776 BRE458761:BRE458776 CBA458761:CBA458776 CKW458761:CKW458776 CUS458761:CUS458776 DEO458761:DEO458776 DOK458761:DOK458776 DYG458761:DYG458776 EIC458761:EIC458776 ERY458761:ERY458776 FBU458761:FBU458776 FLQ458761:FLQ458776 FVM458761:FVM458776 GFI458761:GFI458776 GPE458761:GPE458776 GZA458761:GZA458776 HIW458761:HIW458776 HSS458761:HSS458776 ICO458761:ICO458776 IMK458761:IMK458776 IWG458761:IWG458776 JGC458761:JGC458776 JPY458761:JPY458776 JZU458761:JZU458776 KJQ458761:KJQ458776 KTM458761:KTM458776 LDI458761:LDI458776 LNE458761:LNE458776 LXA458761:LXA458776 MGW458761:MGW458776 MQS458761:MQS458776 NAO458761:NAO458776 NKK458761:NKK458776 NUG458761:NUG458776 OEC458761:OEC458776 ONY458761:ONY458776 OXU458761:OXU458776 PHQ458761:PHQ458776 PRM458761:PRM458776 QBI458761:QBI458776 QLE458761:QLE458776 QVA458761:QVA458776 REW458761:REW458776 ROS458761:ROS458776 RYO458761:RYO458776 SIK458761:SIK458776 SSG458761:SSG458776 TCC458761:TCC458776 TLY458761:TLY458776 TVU458761:TVU458776 UFQ458761:UFQ458776 UPM458761:UPM458776 UZI458761:UZI458776 VJE458761:VJE458776 VTA458761:VTA458776 WCW458761:WCW458776 WMS458761:WMS458776 WWO458761:WWO458776 AG524297:AG524312 KC524297:KC524312 TY524297:TY524312 ADU524297:ADU524312 ANQ524297:ANQ524312 AXM524297:AXM524312 BHI524297:BHI524312 BRE524297:BRE524312 CBA524297:CBA524312 CKW524297:CKW524312 CUS524297:CUS524312 DEO524297:DEO524312 DOK524297:DOK524312 DYG524297:DYG524312 EIC524297:EIC524312 ERY524297:ERY524312 FBU524297:FBU524312 FLQ524297:FLQ524312 FVM524297:FVM524312 GFI524297:GFI524312 GPE524297:GPE524312 GZA524297:GZA524312 HIW524297:HIW524312 HSS524297:HSS524312 ICO524297:ICO524312 IMK524297:IMK524312 IWG524297:IWG524312 JGC524297:JGC524312 JPY524297:JPY524312 JZU524297:JZU524312 KJQ524297:KJQ524312 KTM524297:KTM524312 LDI524297:LDI524312 LNE524297:LNE524312 LXA524297:LXA524312 MGW524297:MGW524312 MQS524297:MQS524312 NAO524297:NAO524312 NKK524297:NKK524312 NUG524297:NUG524312 OEC524297:OEC524312 ONY524297:ONY524312 OXU524297:OXU524312 PHQ524297:PHQ524312 PRM524297:PRM524312 QBI524297:QBI524312 QLE524297:QLE524312 QVA524297:QVA524312 REW524297:REW524312 ROS524297:ROS524312 RYO524297:RYO524312 SIK524297:SIK524312 SSG524297:SSG524312 TCC524297:TCC524312 TLY524297:TLY524312 TVU524297:TVU524312 UFQ524297:UFQ524312 UPM524297:UPM524312 UZI524297:UZI524312 VJE524297:VJE524312 VTA524297:VTA524312 WCW524297:WCW524312 WMS524297:WMS524312 WWO524297:WWO524312 AG589833:AG589848 KC589833:KC589848 TY589833:TY589848 ADU589833:ADU589848 ANQ589833:ANQ589848 AXM589833:AXM589848 BHI589833:BHI589848 BRE589833:BRE589848 CBA589833:CBA589848 CKW589833:CKW589848 CUS589833:CUS589848 DEO589833:DEO589848 DOK589833:DOK589848 DYG589833:DYG589848 EIC589833:EIC589848 ERY589833:ERY589848 FBU589833:FBU589848 FLQ589833:FLQ589848 FVM589833:FVM589848 GFI589833:GFI589848 GPE589833:GPE589848 GZA589833:GZA589848 HIW589833:HIW589848 HSS589833:HSS589848 ICO589833:ICO589848 IMK589833:IMK589848 IWG589833:IWG589848 JGC589833:JGC589848 JPY589833:JPY589848 JZU589833:JZU589848 KJQ589833:KJQ589848 KTM589833:KTM589848 LDI589833:LDI589848 LNE589833:LNE589848 LXA589833:LXA589848 MGW589833:MGW589848 MQS589833:MQS589848 NAO589833:NAO589848 NKK589833:NKK589848 NUG589833:NUG589848 OEC589833:OEC589848 ONY589833:ONY589848 OXU589833:OXU589848 PHQ589833:PHQ589848 PRM589833:PRM589848 QBI589833:QBI589848 QLE589833:QLE589848 QVA589833:QVA589848 REW589833:REW589848 ROS589833:ROS589848 RYO589833:RYO589848 SIK589833:SIK589848 SSG589833:SSG589848 TCC589833:TCC589848 TLY589833:TLY589848 TVU589833:TVU589848 UFQ589833:UFQ589848 UPM589833:UPM589848 UZI589833:UZI589848 VJE589833:VJE589848 VTA589833:VTA589848 WCW589833:WCW589848 WMS589833:WMS589848 WWO589833:WWO589848 AG655369:AG655384 KC655369:KC655384 TY655369:TY655384 ADU655369:ADU655384 ANQ655369:ANQ655384 AXM655369:AXM655384 BHI655369:BHI655384 BRE655369:BRE655384 CBA655369:CBA655384 CKW655369:CKW655384 CUS655369:CUS655384 DEO655369:DEO655384 DOK655369:DOK655384 DYG655369:DYG655384 EIC655369:EIC655384 ERY655369:ERY655384 FBU655369:FBU655384 FLQ655369:FLQ655384 FVM655369:FVM655384 GFI655369:GFI655384 GPE655369:GPE655384 GZA655369:GZA655384 HIW655369:HIW655384 HSS655369:HSS655384 ICO655369:ICO655384 IMK655369:IMK655384 IWG655369:IWG655384 JGC655369:JGC655384 JPY655369:JPY655384 JZU655369:JZU655384 KJQ655369:KJQ655384 KTM655369:KTM655384 LDI655369:LDI655384 LNE655369:LNE655384 LXA655369:LXA655384 MGW655369:MGW655384 MQS655369:MQS655384 NAO655369:NAO655384 NKK655369:NKK655384 NUG655369:NUG655384 OEC655369:OEC655384 ONY655369:ONY655384 OXU655369:OXU655384 PHQ655369:PHQ655384 PRM655369:PRM655384 QBI655369:QBI655384 QLE655369:QLE655384 QVA655369:QVA655384 REW655369:REW655384 ROS655369:ROS655384 RYO655369:RYO655384 SIK655369:SIK655384 SSG655369:SSG655384 TCC655369:TCC655384 TLY655369:TLY655384 TVU655369:TVU655384 UFQ655369:UFQ655384 UPM655369:UPM655384 UZI655369:UZI655384 VJE655369:VJE655384 VTA655369:VTA655384 WCW655369:WCW655384 WMS655369:WMS655384 WWO655369:WWO655384 AG720905:AG720920 KC720905:KC720920 TY720905:TY720920 ADU720905:ADU720920 ANQ720905:ANQ720920 AXM720905:AXM720920 BHI720905:BHI720920 BRE720905:BRE720920 CBA720905:CBA720920 CKW720905:CKW720920 CUS720905:CUS720920 DEO720905:DEO720920 DOK720905:DOK720920 DYG720905:DYG720920 EIC720905:EIC720920 ERY720905:ERY720920 FBU720905:FBU720920 FLQ720905:FLQ720920 FVM720905:FVM720920 GFI720905:GFI720920 GPE720905:GPE720920 GZA720905:GZA720920 HIW720905:HIW720920 HSS720905:HSS720920 ICO720905:ICO720920 IMK720905:IMK720920 IWG720905:IWG720920 JGC720905:JGC720920 JPY720905:JPY720920 JZU720905:JZU720920 KJQ720905:KJQ720920 KTM720905:KTM720920 LDI720905:LDI720920 LNE720905:LNE720920 LXA720905:LXA720920 MGW720905:MGW720920 MQS720905:MQS720920 NAO720905:NAO720920 NKK720905:NKK720920 NUG720905:NUG720920 OEC720905:OEC720920 ONY720905:ONY720920 OXU720905:OXU720920 PHQ720905:PHQ720920 PRM720905:PRM720920 QBI720905:QBI720920 QLE720905:QLE720920 QVA720905:QVA720920 REW720905:REW720920 ROS720905:ROS720920 RYO720905:RYO720920 SIK720905:SIK720920 SSG720905:SSG720920 TCC720905:TCC720920 TLY720905:TLY720920 TVU720905:TVU720920 UFQ720905:UFQ720920 UPM720905:UPM720920 UZI720905:UZI720920 VJE720905:VJE720920 VTA720905:VTA720920 WCW720905:WCW720920 WMS720905:WMS720920 WWO720905:WWO720920 AG786441:AG786456 KC786441:KC786456 TY786441:TY786456 ADU786441:ADU786456 ANQ786441:ANQ786456 AXM786441:AXM786456 BHI786441:BHI786456 BRE786441:BRE786456 CBA786441:CBA786456 CKW786441:CKW786456 CUS786441:CUS786456 DEO786441:DEO786456 DOK786441:DOK786456 DYG786441:DYG786456 EIC786441:EIC786456 ERY786441:ERY786456 FBU786441:FBU786456 FLQ786441:FLQ786456 FVM786441:FVM786456 GFI786441:GFI786456 GPE786441:GPE786456 GZA786441:GZA786456 HIW786441:HIW786456 HSS786441:HSS786456 ICO786441:ICO786456 IMK786441:IMK786456 IWG786441:IWG786456 JGC786441:JGC786456 JPY786441:JPY786456 JZU786441:JZU786456 KJQ786441:KJQ786456 KTM786441:KTM786456 LDI786441:LDI786456 LNE786441:LNE786456 LXA786441:LXA786456 MGW786441:MGW786456 MQS786441:MQS786456 NAO786441:NAO786456 NKK786441:NKK786456 NUG786441:NUG786456 OEC786441:OEC786456 ONY786441:ONY786456 OXU786441:OXU786456 PHQ786441:PHQ786456 PRM786441:PRM786456 QBI786441:QBI786456 QLE786441:QLE786456 QVA786441:QVA786456 REW786441:REW786456 ROS786441:ROS786456 RYO786441:RYO786456 SIK786441:SIK786456 SSG786441:SSG786456 TCC786441:TCC786456 TLY786441:TLY786456 TVU786441:TVU786456 UFQ786441:UFQ786456 UPM786441:UPM786456 UZI786441:UZI786456 VJE786441:VJE786456 VTA786441:VTA786456 WCW786441:WCW786456 WMS786441:WMS786456 WWO786441:WWO786456 AG851977:AG851992 KC851977:KC851992 TY851977:TY851992 ADU851977:ADU851992 ANQ851977:ANQ851992 AXM851977:AXM851992 BHI851977:BHI851992 BRE851977:BRE851992 CBA851977:CBA851992 CKW851977:CKW851992 CUS851977:CUS851992 DEO851977:DEO851992 DOK851977:DOK851992 DYG851977:DYG851992 EIC851977:EIC851992 ERY851977:ERY851992 FBU851977:FBU851992 FLQ851977:FLQ851992 FVM851977:FVM851992 GFI851977:GFI851992 GPE851977:GPE851992 GZA851977:GZA851992 HIW851977:HIW851992 HSS851977:HSS851992 ICO851977:ICO851992 IMK851977:IMK851992 IWG851977:IWG851992 JGC851977:JGC851992 JPY851977:JPY851992 JZU851977:JZU851992 KJQ851977:KJQ851992 KTM851977:KTM851992 LDI851977:LDI851992 LNE851977:LNE851992 LXA851977:LXA851992 MGW851977:MGW851992 MQS851977:MQS851992 NAO851977:NAO851992 NKK851977:NKK851992 NUG851977:NUG851992 OEC851977:OEC851992 ONY851977:ONY851992 OXU851977:OXU851992 PHQ851977:PHQ851992 PRM851977:PRM851992 QBI851977:QBI851992 QLE851977:QLE851992 QVA851977:QVA851992 REW851977:REW851992 ROS851977:ROS851992 RYO851977:RYO851992 SIK851977:SIK851992 SSG851977:SSG851992 TCC851977:TCC851992 TLY851977:TLY851992 TVU851977:TVU851992 UFQ851977:UFQ851992 UPM851977:UPM851992 UZI851977:UZI851992 VJE851977:VJE851992 VTA851977:VTA851992 WCW851977:WCW851992 WMS851977:WMS851992 WWO851977:WWO851992 AG917513:AG917528 KC917513:KC917528 TY917513:TY917528 ADU917513:ADU917528 ANQ917513:ANQ917528 AXM917513:AXM917528 BHI917513:BHI917528 BRE917513:BRE917528 CBA917513:CBA917528 CKW917513:CKW917528 CUS917513:CUS917528 DEO917513:DEO917528 DOK917513:DOK917528 DYG917513:DYG917528 EIC917513:EIC917528 ERY917513:ERY917528 FBU917513:FBU917528 FLQ917513:FLQ917528 FVM917513:FVM917528 GFI917513:GFI917528 GPE917513:GPE917528 GZA917513:GZA917528 HIW917513:HIW917528 HSS917513:HSS917528 ICO917513:ICO917528 IMK917513:IMK917528 IWG917513:IWG917528 JGC917513:JGC917528 JPY917513:JPY917528 JZU917513:JZU917528 KJQ917513:KJQ917528 KTM917513:KTM917528 LDI917513:LDI917528 LNE917513:LNE917528 LXA917513:LXA917528 MGW917513:MGW917528 MQS917513:MQS917528 NAO917513:NAO917528 NKK917513:NKK917528 NUG917513:NUG917528 OEC917513:OEC917528 ONY917513:ONY917528 OXU917513:OXU917528 PHQ917513:PHQ917528 PRM917513:PRM917528 QBI917513:QBI917528 QLE917513:QLE917528 QVA917513:QVA917528 REW917513:REW917528 ROS917513:ROS917528 RYO917513:RYO917528 SIK917513:SIK917528 SSG917513:SSG917528 TCC917513:TCC917528 TLY917513:TLY917528 TVU917513:TVU917528 UFQ917513:UFQ917528 UPM917513:UPM917528 UZI917513:UZI917528 VJE917513:VJE917528 VTA917513:VTA917528 WCW917513:WCW917528 WMS917513:WMS917528 WWO917513:WWO917528 AG983049:AG983064 KC983049:KC983064 TY983049:TY983064 ADU983049:ADU983064 ANQ983049:ANQ983064 AXM983049:AXM983064 BHI983049:BHI983064 BRE983049:BRE983064 CBA983049:CBA983064 CKW983049:CKW983064 CUS983049:CUS983064 DEO983049:DEO983064 DOK983049:DOK983064 DYG983049:DYG983064 EIC983049:EIC983064 ERY983049:ERY983064 FBU983049:FBU983064 FLQ983049:FLQ983064 FVM983049:FVM983064 GFI983049:GFI983064 GPE983049:GPE983064 GZA983049:GZA983064 HIW983049:HIW983064 HSS983049:HSS983064 ICO983049:ICO983064 IMK983049:IMK983064 IWG983049:IWG983064 JGC983049:JGC983064 JPY983049:JPY983064 JZU983049:JZU983064 KJQ983049:KJQ983064 KTM983049:KTM983064 LDI983049:LDI983064 LNE983049:LNE983064 LXA983049:LXA983064 MGW983049:MGW983064 MQS983049:MQS983064 NAO983049:NAO983064 NKK983049:NKK983064 NUG983049:NUG983064 OEC983049:OEC983064 ONY983049:ONY983064 OXU983049:OXU983064 PHQ983049:PHQ983064 PRM983049:PRM983064 QBI983049:QBI983064 QLE983049:QLE983064 QVA983049:QVA983064 REW983049:REW983064 ROS983049:ROS983064 RYO983049:RYO983064 SIK983049:SIK983064 SSG983049:SSG983064 TCC983049:TCC983064 TLY983049:TLY983064 TVU983049:TVU983064 UFQ983049:UFQ983064 UPM983049:UPM983064 UZI983049:UZI983064 VJE983049:VJE983064 VTA983049:VTA983064 WCW983049:WCW983064 WMS983049:WMS983064 WWO983049:WWO983064 WSH983039:WSK983048 U65536:U65544 GM65536:GM65544 QI65536:QI65544 AAE65536:AAE65544 AKA65536:AKA65544 ATW65536:ATW65544 BDS65536:BDS65544 BNO65536:BNO65544 BXK65536:BXK65544 CHG65536:CHG65544 CRC65536:CRC65544 DAY65536:DAY65544 DKU65536:DKU65544 DUQ65536:DUQ65544 EEM65536:EEM65544 EOI65536:EOI65544 EYE65536:EYE65544 FIA65536:FIA65544 FRW65536:FRW65544 GBS65536:GBS65544 GLO65536:GLO65544 GVK65536:GVK65544 HFG65536:HFG65544 HPC65536:HPC65544 HYY65536:HYY65544 IIU65536:IIU65544 ISQ65536:ISQ65544 JCM65536:JCM65544 JMI65536:JMI65544 JWE65536:JWE65544 KGA65536:KGA65544 KPW65536:KPW65544 KZS65536:KZS65544 LJO65536:LJO65544 LTK65536:LTK65544 MDG65536:MDG65544 MNC65536:MNC65544 MWY65536:MWY65544 NGU65536:NGU65544 NQQ65536:NQQ65544 OAM65536:OAM65544 OKI65536:OKI65544 OUE65536:OUE65544 PEA65536:PEA65544 PNW65536:PNW65544 PXS65536:PXS65544 QHO65536:QHO65544 QRK65536:QRK65544 RBG65536:RBG65544 RLC65536:RLC65544 RUY65536:RUY65544 SEU65536:SEU65544 SOQ65536:SOQ65544 SYM65536:SYM65544 TII65536:TII65544 TSE65536:TSE65544 UCA65536:UCA65544 ULW65536:ULW65544 UVS65536:UVS65544 VFO65536:VFO65544 VPK65536:VPK65544 VZG65536:VZG65544 WJC65536:WJC65544 WSY65536:WSY65544 U131072:U131080 GM131072:GM131080 QI131072:QI131080 AAE131072:AAE131080 AKA131072:AKA131080 ATW131072:ATW131080 BDS131072:BDS131080 BNO131072:BNO131080 BXK131072:BXK131080 CHG131072:CHG131080 CRC131072:CRC131080 DAY131072:DAY131080 DKU131072:DKU131080 DUQ131072:DUQ131080 EEM131072:EEM131080 EOI131072:EOI131080 EYE131072:EYE131080 FIA131072:FIA131080 FRW131072:FRW131080 GBS131072:GBS131080 GLO131072:GLO131080 GVK131072:GVK131080 HFG131072:HFG131080 HPC131072:HPC131080 HYY131072:HYY131080 IIU131072:IIU131080 ISQ131072:ISQ131080 JCM131072:JCM131080 JMI131072:JMI131080 JWE131072:JWE131080 KGA131072:KGA131080 KPW131072:KPW131080 KZS131072:KZS131080 LJO131072:LJO131080 LTK131072:LTK131080 MDG131072:MDG131080 MNC131072:MNC131080 MWY131072:MWY131080 NGU131072:NGU131080 NQQ131072:NQQ131080 OAM131072:OAM131080 OKI131072:OKI131080 OUE131072:OUE131080 PEA131072:PEA131080 PNW131072:PNW131080 PXS131072:PXS131080 QHO131072:QHO131080 QRK131072:QRK131080 RBG131072:RBG131080 RLC131072:RLC131080 RUY131072:RUY131080 SEU131072:SEU131080 SOQ131072:SOQ131080 SYM131072:SYM131080 TII131072:TII131080 TSE131072:TSE131080 UCA131072:UCA131080 ULW131072:ULW131080 UVS131072:UVS131080 VFO131072:VFO131080 VPK131072:VPK131080 VZG131072:VZG131080 WJC131072:WJC131080 WSY131072:WSY131080 U196608:U196616 GM196608:GM196616 QI196608:QI196616 AAE196608:AAE196616 AKA196608:AKA196616 ATW196608:ATW196616 BDS196608:BDS196616 BNO196608:BNO196616 BXK196608:BXK196616 CHG196608:CHG196616 CRC196608:CRC196616 DAY196608:DAY196616 DKU196608:DKU196616 DUQ196608:DUQ196616 EEM196608:EEM196616 EOI196608:EOI196616 EYE196608:EYE196616 FIA196608:FIA196616 FRW196608:FRW196616 GBS196608:GBS196616 GLO196608:GLO196616 GVK196608:GVK196616 HFG196608:HFG196616 HPC196608:HPC196616 HYY196608:HYY196616 IIU196608:IIU196616 ISQ196608:ISQ196616 JCM196608:JCM196616 JMI196608:JMI196616 JWE196608:JWE196616 KGA196608:KGA196616 KPW196608:KPW196616 KZS196608:KZS196616 LJO196608:LJO196616 LTK196608:LTK196616 MDG196608:MDG196616 MNC196608:MNC196616 MWY196608:MWY196616 NGU196608:NGU196616 NQQ196608:NQQ196616 OAM196608:OAM196616 OKI196608:OKI196616 OUE196608:OUE196616 PEA196608:PEA196616 PNW196608:PNW196616 PXS196608:PXS196616 QHO196608:QHO196616 QRK196608:QRK196616 RBG196608:RBG196616 RLC196608:RLC196616 RUY196608:RUY196616 SEU196608:SEU196616 SOQ196608:SOQ196616 SYM196608:SYM196616 TII196608:TII196616 TSE196608:TSE196616 UCA196608:UCA196616 ULW196608:ULW196616 UVS196608:UVS196616 VFO196608:VFO196616 VPK196608:VPK196616 VZG196608:VZG196616 WJC196608:WJC196616 WSY196608:WSY196616 U262144:U262152 GM262144:GM262152 QI262144:QI262152 AAE262144:AAE262152 AKA262144:AKA262152 ATW262144:ATW262152 BDS262144:BDS262152 BNO262144:BNO262152 BXK262144:BXK262152 CHG262144:CHG262152 CRC262144:CRC262152 DAY262144:DAY262152 DKU262144:DKU262152 DUQ262144:DUQ262152 EEM262144:EEM262152 EOI262144:EOI262152 EYE262144:EYE262152 FIA262144:FIA262152 FRW262144:FRW262152 GBS262144:GBS262152 GLO262144:GLO262152 GVK262144:GVK262152 HFG262144:HFG262152 HPC262144:HPC262152 HYY262144:HYY262152 IIU262144:IIU262152 ISQ262144:ISQ262152 JCM262144:JCM262152 JMI262144:JMI262152 JWE262144:JWE262152 KGA262144:KGA262152 KPW262144:KPW262152 KZS262144:KZS262152 LJO262144:LJO262152 LTK262144:LTK262152 MDG262144:MDG262152 MNC262144:MNC262152 MWY262144:MWY262152 NGU262144:NGU262152 NQQ262144:NQQ262152 OAM262144:OAM262152 OKI262144:OKI262152 OUE262144:OUE262152 PEA262144:PEA262152 PNW262144:PNW262152 PXS262144:PXS262152 QHO262144:QHO262152 QRK262144:QRK262152 RBG262144:RBG262152 RLC262144:RLC262152 RUY262144:RUY262152 SEU262144:SEU262152 SOQ262144:SOQ262152 SYM262144:SYM262152 TII262144:TII262152 TSE262144:TSE262152 UCA262144:UCA262152 ULW262144:ULW262152 UVS262144:UVS262152 VFO262144:VFO262152 VPK262144:VPK262152 VZG262144:VZG262152 WJC262144:WJC262152 WSY262144:WSY262152 U327680:U327688 GM327680:GM327688 QI327680:QI327688 AAE327680:AAE327688 AKA327680:AKA327688 ATW327680:ATW327688 BDS327680:BDS327688 BNO327680:BNO327688 BXK327680:BXK327688 CHG327680:CHG327688 CRC327680:CRC327688 DAY327680:DAY327688 DKU327680:DKU327688 DUQ327680:DUQ327688 EEM327680:EEM327688 EOI327680:EOI327688 EYE327680:EYE327688 FIA327680:FIA327688 FRW327680:FRW327688 GBS327680:GBS327688 GLO327680:GLO327688 GVK327680:GVK327688 HFG327680:HFG327688 HPC327680:HPC327688 HYY327680:HYY327688 IIU327680:IIU327688 ISQ327680:ISQ327688 JCM327680:JCM327688 JMI327680:JMI327688 JWE327680:JWE327688 KGA327680:KGA327688 KPW327680:KPW327688 KZS327680:KZS327688 LJO327680:LJO327688 LTK327680:LTK327688 MDG327680:MDG327688 MNC327680:MNC327688 MWY327680:MWY327688 NGU327680:NGU327688 NQQ327680:NQQ327688 OAM327680:OAM327688 OKI327680:OKI327688 OUE327680:OUE327688 PEA327680:PEA327688 PNW327680:PNW327688 PXS327680:PXS327688 QHO327680:QHO327688 QRK327680:QRK327688 RBG327680:RBG327688 RLC327680:RLC327688 RUY327680:RUY327688 SEU327680:SEU327688 SOQ327680:SOQ327688 SYM327680:SYM327688 TII327680:TII327688 TSE327680:TSE327688 UCA327680:UCA327688 ULW327680:ULW327688 UVS327680:UVS327688 VFO327680:VFO327688 VPK327680:VPK327688 VZG327680:VZG327688 WJC327680:WJC327688 WSY327680:WSY327688 U393216:U393224 GM393216:GM393224 QI393216:QI393224 AAE393216:AAE393224 AKA393216:AKA393224 ATW393216:ATW393224 BDS393216:BDS393224 BNO393216:BNO393224 BXK393216:BXK393224 CHG393216:CHG393224 CRC393216:CRC393224 DAY393216:DAY393224 DKU393216:DKU393224 DUQ393216:DUQ393224 EEM393216:EEM393224 EOI393216:EOI393224 EYE393216:EYE393224 FIA393216:FIA393224 FRW393216:FRW393224 GBS393216:GBS393224 GLO393216:GLO393224 GVK393216:GVK393224 HFG393216:HFG393224 HPC393216:HPC393224 HYY393216:HYY393224 IIU393216:IIU393224 ISQ393216:ISQ393224 JCM393216:JCM393224 JMI393216:JMI393224 JWE393216:JWE393224 KGA393216:KGA393224 KPW393216:KPW393224 KZS393216:KZS393224 LJO393216:LJO393224 LTK393216:LTK393224 MDG393216:MDG393224 MNC393216:MNC393224 MWY393216:MWY393224 NGU393216:NGU393224 NQQ393216:NQQ393224 OAM393216:OAM393224 OKI393216:OKI393224 OUE393216:OUE393224 PEA393216:PEA393224 PNW393216:PNW393224 PXS393216:PXS393224 QHO393216:QHO393224 QRK393216:QRK393224 RBG393216:RBG393224 RLC393216:RLC393224 RUY393216:RUY393224 SEU393216:SEU393224 SOQ393216:SOQ393224 SYM393216:SYM393224 TII393216:TII393224 TSE393216:TSE393224 UCA393216:UCA393224 ULW393216:ULW393224 UVS393216:UVS393224 VFO393216:VFO393224 VPK393216:VPK393224 VZG393216:VZG393224 WJC393216:WJC393224 WSY393216:WSY393224 U458752:U458760 GM458752:GM458760 QI458752:QI458760 AAE458752:AAE458760 AKA458752:AKA458760 ATW458752:ATW458760 BDS458752:BDS458760 BNO458752:BNO458760 BXK458752:BXK458760 CHG458752:CHG458760 CRC458752:CRC458760 DAY458752:DAY458760 DKU458752:DKU458760 DUQ458752:DUQ458760 EEM458752:EEM458760 EOI458752:EOI458760 EYE458752:EYE458760 FIA458752:FIA458760 FRW458752:FRW458760 GBS458752:GBS458760 GLO458752:GLO458760 GVK458752:GVK458760 HFG458752:HFG458760 HPC458752:HPC458760 HYY458752:HYY458760 IIU458752:IIU458760 ISQ458752:ISQ458760 JCM458752:JCM458760 JMI458752:JMI458760 JWE458752:JWE458760 KGA458752:KGA458760 KPW458752:KPW458760 KZS458752:KZS458760 LJO458752:LJO458760 LTK458752:LTK458760 MDG458752:MDG458760 MNC458752:MNC458760 MWY458752:MWY458760 NGU458752:NGU458760 NQQ458752:NQQ458760 OAM458752:OAM458760 OKI458752:OKI458760 OUE458752:OUE458760 PEA458752:PEA458760 PNW458752:PNW458760 PXS458752:PXS458760 QHO458752:QHO458760 QRK458752:QRK458760 RBG458752:RBG458760 RLC458752:RLC458760 RUY458752:RUY458760 SEU458752:SEU458760 SOQ458752:SOQ458760 SYM458752:SYM458760 TII458752:TII458760 TSE458752:TSE458760 UCA458752:UCA458760 ULW458752:ULW458760 UVS458752:UVS458760 VFO458752:VFO458760 VPK458752:VPK458760 VZG458752:VZG458760 WJC458752:WJC458760 WSY458752:WSY458760 U524288:U524296 GM524288:GM524296 QI524288:QI524296 AAE524288:AAE524296 AKA524288:AKA524296 ATW524288:ATW524296 BDS524288:BDS524296 BNO524288:BNO524296 BXK524288:BXK524296 CHG524288:CHG524296 CRC524288:CRC524296 DAY524288:DAY524296 DKU524288:DKU524296 DUQ524288:DUQ524296 EEM524288:EEM524296 EOI524288:EOI524296 EYE524288:EYE524296 FIA524288:FIA524296 FRW524288:FRW524296 GBS524288:GBS524296 GLO524288:GLO524296 GVK524288:GVK524296 HFG524288:HFG524296 HPC524288:HPC524296 HYY524288:HYY524296 IIU524288:IIU524296 ISQ524288:ISQ524296 JCM524288:JCM524296 JMI524288:JMI524296 JWE524288:JWE524296 KGA524288:KGA524296 KPW524288:KPW524296 KZS524288:KZS524296 LJO524288:LJO524296 LTK524288:LTK524296 MDG524288:MDG524296 MNC524288:MNC524296 MWY524288:MWY524296 NGU524288:NGU524296 NQQ524288:NQQ524296 OAM524288:OAM524296 OKI524288:OKI524296 OUE524288:OUE524296 PEA524288:PEA524296 PNW524288:PNW524296 PXS524288:PXS524296 QHO524288:QHO524296 QRK524288:QRK524296 RBG524288:RBG524296 RLC524288:RLC524296 RUY524288:RUY524296 SEU524288:SEU524296 SOQ524288:SOQ524296 SYM524288:SYM524296 TII524288:TII524296 TSE524288:TSE524296 UCA524288:UCA524296 ULW524288:ULW524296 UVS524288:UVS524296 VFO524288:VFO524296 VPK524288:VPK524296 VZG524288:VZG524296 WJC524288:WJC524296 WSY524288:WSY524296 U589824:U589832 GM589824:GM589832 QI589824:QI589832 AAE589824:AAE589832 AKA589824:AKA589832 ATW589824:ATW589832 BDS589824:BDS589832 BNO589824:BNO589832 BXK589824:BXK589832 CHG589824:CHG589832 CRC589824:CRC589832 DAY589824:DAY589832 DKU589824:DKU589832 DUQ589824:DUQ589832 EEM589824:EEM589832 EOI589824:EOI589832 EYE589824:EYE589832 FIA589824:FIA589832 FRW589824:FRW589832 GBS589824:GBS589832 GLO589824:GLO589832 GVK589824:GVK589832 HFG589824:HFG589832 HPC589824:HPC589832 HYY589824:HYY589832 IIU589824:IIU589832 ISQ589824:ISQ589832 JCM589824:JCM589832 JMI589824:JMI589832 JWE589824:JWE589832 KGA589824:KGA589832 KPW589824:KPW589832 KZS589824:KZS589832 LJO589824:LJO589832 LTK589824:LTK589832 MDG589824:MDG589832 MNC589824:MNC589832 MWY589824:MWY589832 NGU589824:NGU589832 NQQ589824:NQQ589832 OAM589824:OAM589832 OKI589824:OKI589832 OUE589824:OUE589832 PEA589824:PEA589832 PNW589824:PNW589832 PXS589824:PXS589832 QHO589824:QHO589832 QRK589824:QRK589832 RBG589824:RBG589832 RLC589824:RLC589832 RUY589824:RUY589832 SEU589824:SEU589832 SOQ589824:SOQ589832 SYM589824:SYM589832 TII589824:TII589832 TSE589824:TSE589832 UCA589824:UCA589832 ULW589824:ULW589832 UVS589824:UVS589832 VFO589824:VFO589832 VPK589824:VPK589832 VZG589824:VZG589832 WJC589824:WJC589832 WSY589824:WSY589832 U655360:U655368 GM655360:GM655368 QI655360:QI655368 AAE655360:AAE655368 AKA655360:AKA655368 ATW655360:ATW655368 BDS655360:BDS655368 BNO655360:BNO655368 BXK655360:BXK655368 CHG655360:CHG655368 CRC655360:CRC655368 DAY655360:DAY655368 DKU655360:DKU655368 DUQ655360:DUQ655368 EEM655360:EEM655368 EOI655360:EOI655368 EYE655360:EYE655368 FIA655360:FIA655368 FRW655360:FRW655368 GBS655360:GBS655368 GLO655360:GLO655368 GVK655360:GVK655368 HFG655360:HFG655368 HPC655360:HPC655368 HYY655360:HYY655368 IIU655360:IIU655368 ISQ655360:ISQ655368 JCM655360:JCM655368 JMI655360:JMI655368 JWE655360:JWE655368 KGA655360:KGA655368 KPW655360:KPW655368 KZS655360:KZS655368 LJO655360:LJO655368 LTK655360:LTK655368 MDG655360:MDG655368 MNC655360:MNC655368 MWY655360:MWY655368 NGU655360:NGU655368 NQQ655360:NQQ655368 OAM655360:OAM655368 OKI655360:OKI655368 OUE655360:OUE655368 PEA655360:PEA655368 PNW655360:PNW655368 PXS655360:PXS655368 QHO655360:QHO655368 QRK655360:QRK655368 RBG655360:RBG655368 RLC655360:RLC655368 RUY655360:RUY655368 SEU655360:SEU655368 SOQ655360:SOQ655368 SYM655360:SYM655368 TII655360:TII655368 TSE655360:TSE655368 UCA655360:UCA655368 ULW655360:ULW655368 UVS655360:UVS655368 VFO655360:VFO655368 VPK655360:VPK655368 VZG655360:VZG655368 WJC655360:WJC655368 WSY655360:WSY655368 U720896:U720904 GM720896:GM720904 QI720896:QI720904 AAE720896:AAE720904 AKA720896:AKA720904 ATW720896:ATW720904 BDS720896:BDS720904 BNO720896:BNO720904 BXK720896:BXK720904 CHG720896:CHG720904 CRC720896:CRC720904 DAY720896:DAY720904 DKU720896:DKU720904 DUQ720896:DUQ720904 EEM720896:EEM720904 EOI720896:EOI720904 EYE720896:EYE720904 FIA720896:FIA720904 FRW720896:FRW720904 GBS720896:GBS720904 GLO720896:GLO720904 GVK720896:GVK720904 HFG720896:HFG720904 HPC720896:HPC720904 HYY720896:HYY720904 IIU720896:IIU720904 ISQ720896:ISQ720904 JCM720896:JCM720904 JMI720896:JMI720904 JWE720896:JWE720904 KGA720896:KGA720904 KPW720896:KPW720904 KZS720896:KZS720904 LJO720896:LJO720904 LTK720896:LTK720904 MDG720896:MDG720904 MNC720896:MNC720904 MWY720896:MWY720904 NGU720896:NGU720904 NQQ720896:NQQ720904 OAM720896:OAM720904 OKI720896:OKI720904 OUE720896:OUE720904 PEA720896:PEA720904 PNW720896:PNW720904 PXS720896:PXS720904 QHO720896:QHO720904 QRK720896:QRK720904 RBG720896:RBG720904 RLC720896:RLC720904 RUY720896:RUY720904 SEU720896:SEU720904 SOQ720896:SOQ720904 SYM720896:SYM720904 TII720896:TII720904 TSE720896:TSE720904 UCA720896:UCA720904 ULW720896:ULW720904 UVS720896:UVS720904 VFO720896:VFO720904 VPK720896:VPK720904 VZG720896:VZG720904 WJC720896:WJC720904 WSY720896:WSY720904 U786432:U786440 GM786432:GM786440 QI786432:QI786440 AAE786432:AAE786440 AKA786432:AKA786440 ATW786432:ATW786440 BDS786432:BDS786440 BNO786432:BNO786440 BXK786432:BXK786440 CHG786432:CHG786440 CRC786432:CRC786440 DAY786432:DAY786440 DKU786432:DKU786440 DUQ786432:DUQ786440 EEM786432:EEM786440 EOI786432:EOI786440 EYE786432:EYE786440 FIA786432:FIA786440 FRW786432:FRW786440 GBS786432:GBS786440 GLO786432:GLO786440 GVK786432:GVK786440 HFG786432:HFG786440 HPC786432:HPC786440 HYY786432:HYY786440 IIU786432:IIU786440 ISQ786432:ISQ786440 JCM786432:JCM786440 JMI786432:JMI786440 JWE786432:JWE786440 KGA786432:KGA786440 KPW786432:KPW786440 KZS786432:KZS786440 LJO786432:LJO786440 LTK786432:LTK786440 MDG786432:MDG786440 MNC786432:MNC786440 MWY786432:MWY786440 NGU786432:NGU786440 NQQ786432:NQQ786440 OAM786432:OAM786440 OKI786432:OKI786440 OUE786432:OUE786440 PEA786432:PEA786440 PNW786432:PNW786440 PXS786432:PXS786440 QHO786432:QHO786440 QRK786432:QRK786440 RBG786432:RBG786440 RLC786432:RLC786440 RUY786432:RUY786440 SEU786432:SEU786440 SOQ786432:SOQ786440 SYM786432:SYM786440 TII786432:TII786440 TSE786432:TSE786440 UCA786432:UCA786440 ULW786432:ULW786440 UVS786432:UVS786440 VFO786432:VFO786440 VPK786432:VPK786440 VZG786432:VZG786440 WJC786432:WJC786440 WSY786432:WSY786440 U851968:U851976 GM851968:GM851976 QI851968:QI851976 AAE851968:AAE851976 AKA851968:AKA851976 ATW851968:ATW851976 BDS851968:BDS851976 BNO851968:BNO851976 BXK851968:BXK851976 CHG851968:CHG851976 CRC851968:CRC851976 DAY851968:DAY851976 DKU851968:DKU851976 DUQ851968:DUQ851976 EEM851968:EEM851976 EOI851968:EOI851976 EYE851968:EYE851976 FIA851968:FIA851976 FRW851968:FRW851976 GBS851968:GBS851976 GLO851968:GLO851976 GVK851968:GVK851976 HFG851968:HFG851976 HPC851968:HPC851976 HYY851968:HYY851976 IIU851968:IIU851976 ISQ851968:ISQ851976 JCM851968:JCM851976 JMI851968:JMI851976 JWE851968:JWE851976 KGA851968:KGA851976 KPW851968:KPW851976 KZS851968:KZS851976 LJO851968:LJO851976 LTK851968:LTK851976 MDG851968:MDG851976 MNC851968:MNC851976 MWY851968:MWY851976 NGU851968:NGU851976 NQQ851968:NQQ851976 OAM851968:OAM851976 OKI851968:OKI851976 OUE851968:OUE851976 PEA851968:PEA851976 PNW851968:PNW851976 PXS851968:PXS851976 QHO851968:QHO851976 QRK851968:QRK851976 RBG851968:RBG851976 RLC851968:RLC851976 RUY851968:RUY851976 SEU851968:SEU851976 SOQ851968:SOQ851976 SYM851968:SYM851976 TII851968:TII851976 TSE851968:TSE851976 UCA851968:UCA851976 ULW851968:ULW851976 UVS851968:UVS851976 VFO851968:VFO851976 VPK851968:VPK851976 VZG851968:VZG851976 WJC851968:WJC851976 WSY851968:WSY851976 U917504:U917512 GM917504:GM917512 QI917504:QI917512 AAE917504:AAE917512 AKA917504:AKA917512 ATW917504:ATW917512 BDS917504:BDS917512 BNO917504:BNO917512 BXK917504:BXK917512 CHG917504:CHG917512 CRC917504:CRC917512 DAY917504:DAY917512 DKU917504:DKU917512 DUQ917504:DUQ917512 EEM917504:EEM917512 EOI917504:EOI917512 EYE917504:EYE917512 FIA917504:FIA917512 FRW917504:FRW917512 GBS917504:GBS917512 GLO917504:GLO917512 GVK917504:GVK917512 HFG917504:HFG917512 HPC917504:HPC917512 HYY917504:HYY917512 IIU917504:IIU917512 ISQ917504:ISQ917512 JCM917504:JCM917512 JMI917504:JMI917512 JWE917504:JWE917512 KGA917504:KGA917512 KPW917504:KPW917512 KZS917504:KZS917512 LJO917504:LJO917512 LTK917504:LTK917512 MDG917504:MDG917512 MNC917504:MNC917512 MWY917504:MWY917512 NGU917504:NGU917512 NQQ917504:NQQ917512 OAM917504:OAM917512 OKI917504:OKI917512 OUE917504:OUE917512 PEA917504:PEA917512 PNW917504:PNW917512 PXS917504:PXS917512 QHO917504:QHO917512 QRK917504:QRK917512 RBG917504:RBG917512 RLC917504:RLC917512 RUY917504:RUY917512 SEU917504:SEU917512 SOQ917504:SOQ917512 SYM917504:SYM917512 TII917504:TII917512 TSE917504:TSE917512 UCA917504:UCA917512 ULW917504:ULW917512 UVS917504:UVS917512 VFO917504:VFO917512 VPK917504:VPK917512 VZG917504:VZG917512 WJC917504:WJC917512 WSY917504:WSY917512 U983040:U983048 GM983040:GM983048 QI983040:QI983048 AAE983040:AAE983048 AKA983040:AKA983048 ATW983040:ATW983048 BDS983040:BDS983048 BNO983040:BNO983048 BXK983040:BXK983048 CHG983040:CHG983048 CRC983040:CRC983048 DAY983040:DAY983048 DKU983040:DKU983048 DUQ983040:DUQ983048 EEM983040:EEM983048 EOI983040:EOI983048 EYE983040:EYE983048 FIA983040:FIA983048 FRW983040:FRW983048 GBS983040:GBS983048 GLO983040:GLO983048 GVK983040:GVK983048 HFG983040:HFG983048 HPC983040:HPC983048 HYY983040:HYY983048 IIU983040:IIU983048 ISQ983040:ISQ983048 JCM983040:JCM983048 JMI983040:JMI983048 JWE983040:JWE983048 KGA983040:KGA983048 KPW983040:KPW983048 KZS983040:KZS983048 LJO983040:LJO983048 LTK983040:LTK983048 MDG983040:MDG983048 MNC983040:MNC983048 MWY983040:MWY983048 NGU983040:NGU983048 NQQ983040:NQQ983048 OAM983040:OAM983048 OKI983040:OKI983048 OUE983040:OUE983048 PEA983040:PEA983048 PNW983040:PNW983048 PXS983040:PXS983048 QHO983040:QHO983048 QRK983040:QRK983048 RBG983040:RBG983048 RLC983040:RLC983048 RUY983040:RUY983048 SEU983040:SEU983048 SOQ983040:SOQ983048 SYM983040:SYM983048 TII983040:TII983048 TSE983040:TSE983048 UCA983040:UCA983048 ULW983040:ULW983048 UVS983040:UVS983048 VFO983040:VFO983048 VPK983040:VPK983048 VZG983040:VZG983048 WJC983040:WJC983048 WSY983040:WSY983048 AM65536:AM65544 KI65536:KI65544 UE65536:UE65544 AEA65536:AEA65544 ANW65536:ANW65544 AXS65536:AXS65544 BHO65536:BHO65544 BRK65536:BRK65544 CBG65536:CBG65544 CLC65536:CLC65544 CUY65536:CUY65544 DEU65536:DEU65544 DOQ65536:DOQ65544 DYM65536:DYM65544 EII65536:EII65544 ESE65536:ESE65544 FCA65536:FCA65544 FLW65536:FLW65544 FVS65536:FVS65544 GFO65536:GFO65544 GPK65536:GPK65544 GZG65536:GZG65544 HJC65536:HJC65544 HSY65536:HSY65544 ICU65536:ICU65544 IMQ65536:IMQ65544 IWM65536:IWM65544 JGI65536:JGI65544 JQE65536:JQE65544 KAA65536:KAA65544 KJW65536:KJW65544 KTS65536:KTS65544 LDO65536:LDO65544 LNK65536:LNK65544 LXG65536:LXG65544 MHC65536:MHC65544 MQY65536:MQY65544 NAU65536:NAU65544 NKQ65536:NKQ65544 NUM65536:NUM65544 OEI65536:OEI65544 OOE65536:OOE65544 OYA65536:OYA65544 PHW65536:PHW65544 PRS65536:PRS65544 QBO65536:QBO65544 QLK65536:QLK65544 QVG65536:QVG65544 RFC65536:RFC65544 ROY65536:ROY65544 RYU65536:RYU65544 SIQ65536:SIQ65544 SSM65536:SSM65544 TCI65536:TCI65544 TME65536:TME65544 TWA65536:TWA65544 UFW65536:UFW65544 UPS65536:UPS65544 UZO65536:UZO65544 VJK65536:VJK65544 VTG65536:VTG65544 WDC65536:WDC65544 WMY65536:WMY65544 WWU65536:WWU65544 AM131072:AM131080 KI131072:KI131080 UE131072:UE131080 AEA131072:AEA131080 ANW131072:ANW131080 AXS131072:AXS131080 BHO131072:BHO131080 BRK131072:BRK131080 CBG131072:CBG131080 CLC131072:CLC131080 CUY131072:CUY131080 DEU131072:DEU131080 DOQ131072:DOQ131080 DYM131072:DYM131080 EII131072:EII131080 ESE131072:ESE131080 FCA131072:FCA131080 FLW131072:FLW131080 FVS131072:FVS131080 GFO131072:GFO131080 GPK131072:GPK131080 GZG131072:GZG131080 HJC131072:HJC131080 HSY131072:HSY131080 ICU131072:ICU131080 IMQ131072:IMQ131080 IWM131072:IWM131080 JGI131072:JGI131080 JQE131072:JQE131080 KAA131072:KAA131080 KJW131072:KJW131080 KTS131072:KTS131080 LDO131072:LDO131080 LNK131072:LNK131080 LXG131072:LXG131080 MHC131072:MHC131080 MQY131072:MQY131080 NAU131072:NAU131080 NKQ131072:NKQ131080 NUM131072:NUM131080 OEI131072:OEI131080 OOE131072:OOE131080 OYA131072:OYA131080 PHW131072:PHW131080 PRS131072:PRS131080 QBO131072:QBO131080 QLK131072:QLK131080 QVG131072:QVG131080 RFC131072:RFC131080 ROY131072:ROY131080 RYU131072:RYU131080 SIQ131072:SIQ131080 SSM131072:SSM131080 TCI131072:TCI131080 TME131072:TME131080 TWA131072:TWA131080 UFW131072:UFW131080 UPS131072:UPS131080 UZO131072:UZO131080 VJK131072:VJK131080 VTG131072:VTG131080 WDC131072:WDC131080 WMY131072:WMY131080 WWU131072:WWU131080 AM196608:AM196616 KI196608:KI196616 UE196608:UE196616 AEA196608:AEA196616 ANW196608:ANW196616 AXS196608:AXS196616 BHO196608:BHO196616 BRK196608:BRK196616 CBG196608:CBG196616 CLC196608:CLC196616 CUY196608:CUY196616 DEU196608:DEU196616 DOQ196608:DOQ196616 DYM196608:DYM196616 EII196608:EII196616 ESE196608:ESE196616 FCA196608:FCA196616 FLW196608:FLW196616 FVS196608:FVS196616 GFO196608:GFO196616 GPK196608:GPK196616 GZG196608:GZG196616 HJC196608:HJC196616 HSY196608:HSY196616 ICU196608:ICU196616 IMQ196608:IMQ196616 IWM196608:IWM196616 JGI196608:JGI196616 JQE196608:JQE196616 KAA196608:KAA196616 KJW196608:KJW196616 KTS196608:KTS196616 LDO196608:LDO196616 LNK196608:LNK196616 LXG196608:LXG196616 MHC196608:MHC196616 MQY196608:MQY196616 NAU196608:NAU196616 NKQ196608:NKQ196616 NUM196608:NUM196616 OEI196608:OEI196616 OOE196608:OOE196616 OYA196608:OYA196616 PHW196608:PHW196616 PRS196608:PRS196616 QBO196608:QBO196616 QLK196608:QLK196616 QVG196608:QVG196616 RFC196608:RFC196616 ROY196608:ROY196616 RYU196608:RYU196616 SIQ196608:SIQ196616 SSM196608:SSM196616 TCI196608:TCI196616 TME196608:TME196616 TWA196608:TWA196616 UFW196608:UFW196616 UPS196608:UPS196616 UZO196608:UZO196616 VJK196608:VJK196616 VTG196608:VTG196616 WDC196608:WDC196616 WMY196608:WMY196616 WWU196608:WWU196616 AM262144:AM262152 KI262144:KI262152 UE262144:UE262152 AEA262144:AEA262152 ANW262144:ANW262152 AXS262144:AXS262152 BHO262144:BHO262152 BRK262144:BRK262152 CBG262144:CBG262152 CLC262144:CLC262152 CUY262144:CUY262152 DEU262144:DEU262152 DOQ262144:DOQ262152 DYM262144:DYM262152 EII262144:EII262152 ESE262144:ESE262152 FCA262144:FCA262152 FLW262144:FLW262152 FVS262144:FVS262152 GFO262144:GFO262152 GPK262144:GPK262152 GZG262144:GZG262152 HJC262144:HJC262152 HSY262144:HSY262152 ICU262144:ICU262152 IMQ262144:IMQ262152 IWM262144:IWM262152 JGI262144:JGI262152 JQE262144:JQE262152 KAA262144:KAA262152 KJW262144:KJW262152 KTS262144:KTS262152 LDO262144:LDO262152 LNK262144:LNK262152 LXG262144:LXG262152 MHC262144:MHC262152 MQY262144:MQY262152 NAU262144:NAU262152 NKQ262144:NKQ262152 NUM262144:NUM262152 OEI262144:OEI262152 OOE262144:OOE262152 OYA262144:OYA262152 PHW262144:PHW262152 PRS262144:PRS262152 QBO262144:QBO262152 QLK262144:QLK262152 QVG262144:QVG262152 RFC262144:RFC262152 ROY262144:ROY262152 RYU262144:RYU262152 SIQ262144:SIQ262152 SSM262144:SSM262152 TCI262144:TCI262152 TME262144:TME262152 TWA262144:TWA262152 UFW262144:UFW262152 UPS262144:UPS262152 UZO262144:UZO262152 VJK262144:VJK262152 VTG262144:VTG262152 WDC262144:WDC262152 WMY262144:WMY262152 WWU262144:WWU262152 AM327680:AM327688 KI327680:KI327688 UE327680:UE327688 AEA327680:AEA327688 ANW327680:ANW327688 AXS327680:AXS327688 BHO327680:BHO327688 BRK327680:BRK327688 CBG327680:CBG327688 CLC327680:CLC327688 CUY327680:CUY327688 DEU327680:DEU327688 DOQ327680:DOQ327688 DYM327680:DYM327688 EII327680:EII327688 ESE327680:ESE327688 FCA327680:FCA327688 FLW327680:FLW327688 FVS327680:FVS327688 GFO327680:GFO327688 GPK327680:GPK327688 GZG327680:GZG327688 HJC327680:HJC327688 HSY327680:HSY327688 ICU327680:ICU327688 IMQ327680:IMQ327688 IWM327680:IWM327688 JGI327680:JGI327688 JQE327680:JQE327688 KAA327680:KAA327688 KJW327680:KJW327688 KTS327680:KTS327688 LDO327680:LDO327688 LNK327680:LNK327688 LXG327680:LXG327688 MHC327680:MHC327688 MQY327680:MQY327688 NAU327680:NAU327688 NKQ327680:NKQ327688 NUM327680:NUM327688 OEI327680:OEI327688 OOE327680:OOE327688 OYA327680:OYA327688 PHW327680:PHW327688 PRS327680:PRS327688 QBO327680:QBO327688 QLK327680:QLK327688 QVG327680:QVG327688 RFC327680:RFC327688 ROY327680:ROY327688 RYU327680:RYU327688 SIQ327680:SIQ327688 SSM327680:SSM327688 TCI327680:TCI327688 TME327680:TME327688 TWA327680:TWA327688 UFW327680:UFW327688 UPS327680:UPS327688 UZO327680:UZO327688 VJK327680:VJK327688 VTG327680:VTG327688 WDC327680:WDC327688 WMY327680:WMY327688 WWU327680:WWU327688 AM393216:AM393224 KI393216:KI393224 UE393216:UE393224 AEA393216:AEA393224 ANW393216:ANW393224 AXS393216:AXS393224 BHO393216:BHO393224 BRK393216:BRK393224 CBG393216:CBG393224 CLC393216:CLC393224 CUY393216:CUY393224 DEU393216:DEU393224 DOQ393216:DOQ393224 DYM393216:DYM393224 EII393216:EII393224 ESE393216:ESE393224 FCA393216:FCA393224 FLW393216:FLW393224 FVS393216:FVS393224 GFO393216:GFO393224 GPK393216:GPK393224 GZG393216:GZG393224 HJC393216:HJC393224 HSY393216:HSY393224 ICU393216:ICU393224 IMQ393216:IMQ393224 IWM393216:IWM393224 JGI393216:JGI393224 JQE393216:JQE393224 KAA393216:KAA393224 KJW393216:KJW393224 KTS393216:KTS393224 LDO393216:LDO393224 LNK393216:LNK393224 LXG393216:LXG393224 MHC393216:MHC393224 MQY393216:MQY393224 NAU393216:NAU393224 NKQ393216:NKQ393224 NUM393216:NUM393224 OEI393216:OEI393224 OOE393216:OOE393224 OYA393216:OYA393224 PHW393216:PHW393224 PRS393216:PRS393224 QBO393216:QBO393224 QLK393216:QLK393224 QVG393216:QVG393224 RFC393216:RFC393224 ROY393216:ROY393224 RYU393216:RYU393224 SIQ393216:SIQ393224 SSM393216:SSM393224 TCI393216:TCI393224 TME393216:TME393224 TWA393216:TWA393224 UFW393216:UFW393224 UPS393216:UPS393224 UZO393216:UZO393224 VJK393216:VJK393224 VTG393216:VTG393224 WDC393216:WDC393224 WMY393216:WMY393224 WWU393216:WWU393224 AM458752:AM458760 KI458752:KI458760 UE458752:UE458760 AEA458752:AEA458760 ANW458752:ANW458760 AXS458752:AXS458760 BHO458752:BHO458760 BRK458752:BRK458760 CBG458752:CBG458760 CLC458752:CLC458760 CUY458752:CUY458760 DEU458752:DEU458760 DOQ458752:DOQ458760 DYM458752:DYM458760 EII458752:EII458760 ESE458752:ESE458760 FCA458752:FCA458760 FLW458752:FLW458760 FVS458752:FVS458760 GFO458752:GFO458760 GPK458752:GPK458760 GZG458752:GZG458760 HJC458752:HJC458760 HSY458752:HSY458760 ICU458752:ICU458760 IMQ458752:IMQ458760 IWM458752:IWM458760 JGI458752:JGI458760 JQE458752:JQE458760 KAA458752:KAA458760 KJW458752:KJW458760 KTS458752:KTS458760 LDO458752:LDO458760 LNK458752:LNK458760 LXG458752:LXG458760 MHC458752:MHC458760 MQY458752:MQY458760 NAU458752:NAU458760 NKQ458752:NKQ458760 NUM458752:NUM458760 OEI458752:OEI458760 OOE458752:OOE458760 OYA458752:OYA458760 PHW458752:PHW458760 PRS458752:PRS458760 QBO458752:QBO458760 QLK458752:QLK458760 QVG458752:QVG458760 RFC458752:RFC458760 ROY458752:ROY458760 RYU458752:RYU458760 SIQ458752:SIQ458760 SSM458752:SSM458760 TCI458752:TCI458760 TME458752:TME458760 TWA458752:TWA458760 UFW458752:UFW458760 UPS458752:UPS458760 UZO458752:UZO458760 VJK458752:VJK458760 VTG458752:VTG458760 WDC458752:WDC458760 WMY458752:WMY458760 WWU458752:WWU458760 AM524288:AM524296 KI524288:KI524296 UE524288:UE524296 AEA524288:AEA524296 ANW524288:ANW524296 AXS524288:AXS524296 BHO524288:BHO524296 BRK524288:BRK524296 CBG524288:CBG524296 CLC524288:CLC524296 CUY524288:CUY524296 DEU524288:DEU524296 DOQ524288:DOQ524296 DYM524288:DYM524296 EII524288:EII524296 ESE524288:ESE524296 FCA524288:FCA524296 FLW524288:FLW524296 FVS524288:FVS524296 GFO524288:GFO524296 GPK524288:GPK524296 GZG524288:GZG524296 HJC524288:HJC524296 HSY524288:HSY524296 ICU524288:ICU524296 IMQ524288:IMQ524296 IWM524288:IWM524296 JGI524288:JGI524296 JQE524288:JQE524296 KAA524288:KAA524296 KJW524288:KJW524296 KTS524288:KTS524296 LDO524288:LDO524296 LNK524288:LNK524296 LXG524288:LXG524296 MHC524288:MHC524296 MQY524288:MQY524296 NAU524288:NAU524296 NKQ524288:NKQ524296 NUM524288:NUM524296 OEI524288:OEI524296 OOE524288:OOE524296 OYA524288:OYA524296 PHW524288:PHW524296 PRS524288:PRS524296 QBO524288:QBO524296 QLK524288:QLK524296 QVG524288:QVG524296 RFC524288:RFC524296 ROY524288:ROY524296 RYU524288:RYU524296 SIQ524288:SIQ524296 SSM524288:SSM524296 TCI524288:TCI524296 TME524288:TME524296 TWA524288:TWA524296 UFW524288:UFW524296 UPS524288:UPS524296 UZO524288:UZO524296 VJK524288:VJK524296 VTG524288:VTG524296 WDC524288:WDC524296 WMY524288:WMY524296 WWU524288:WWU524296 AM589824:AM589832 KI589824:KI589832 UE589824:UE589832 AEA589824:AEA589832 ANW589824:ANW589832 AXS589824:AXS589832 BHO589824:BHO589832 BRK589824:BRK589832 CBG589824:CBG589832 CLC589824:CLC589832 CUY589824:CUY589832 DEU589824:DEU589832 DOQ589824:DOQ589832 DYM589824:DYM589832 EII589824:EII589832 ESE589824:ESE589832 FCA589824:FCA589832 FLW589824:FLW589832 FVS589824:FVS589832 GFO589824:GFO589832 GPK589824:GPK589832 GZG589824:GZG589832 HJC589824:HJC589832 HSY589824:HSY589832 ICU589824:ICU589832 IMQ589824:IMQ589832 IWM589824:IWM589832 JGI589824:JGI589832 JQE589824:JQE589832 KAA589824:KAA589832 KJW589824:KJW589832 KTS589824:KTS589832 LDO589824:LDO589832 LNK589824:LNK589832 LXG589824:LXG589832 MHC589824:MHC589832 MQY589824:MQY589832 NAU589824:NAU589832 NKQ589824:NKQ589832 NUM589824:NUM589832 OEI589824:OEI589832 OOE589824:OOE589832 OYA589824:OYA589832 PHW589824:PHW589832 PRS589824:PRS589832 QBO589824:QBO589832 QLK589824:QLK589832 QVG589824:QVG589832 RFC589824:RFC589832 ROY589824:ROY589832 RYU589824:RYU589832 SIQ589824:SIQ589832 SSM589824:SSM589832 TCI589824:TCI589832 TME589824:TME589832 TWA589824:TWA589832 UFW589824:UFW589832 UPS589824:UPS589832 UZO589824:UZO589832 VJK589824:VJK589832 VTG589824:VTG589832 WDC589824:WDC589832 WMY589824:WMY589832 WWU589824:WWU589832 AM655360:AM655368 KI655360:KI655368 UE655360:UE655368 AEA655360:AEA655368 ANW655360:ANW655368 AXS655360:AXS655368 BHO655360:BHO655368 BRK655360:BRK655368 CBG655360:CBG655368 CLC655360:CLC655368 CUY655360:CUY655368 DEU655360:DEU655368 DOQ655360:DOQ655368 DYM655360:DYM655368 EII655360:EII655368 ESE655360:ESE655368 FCA655360:FCA655368 FLW655360:FLW655368 FVS655360:FVS655368 GFO655360:GFO655368 GPK655360:GPK655368 GZG655360:GZG655368 HJC655360:HJC655368 HSY655360:HSY655368 ICU655360:ICU655368 IMQ655360:IMQ655368 IWM655360:IWM655368 JGI655360:JGI655368 JQE655360:JQE655368 KAA655360:KAA655368 KJW655360:KJW655368 KTS655360:KTS655368 LDO655360:LDO655368 LNK655360:LNK655368 LXG655360:LXG655368 MHC655360:MHC655368 MQY655360:MQY655368 NAU655360:NAU655368 NKQ655360:NKQ655368 NUM655360:NUM655368 OEI655360:OEI655368 OOE655360:OOE655368 OYA655360:OYA655368 PHW655360:PHW655368 PRS655360:PRS655368 QBO655360:QBO655368 QLK655360:QLK655368 QVG655360:QVG655368 RFC655360:RFC655368 ROY655360:ROY655368 RYU655360:RYU655368 SIQ655360:SIQ655368 SSM655360:SSM655368 TCI655360:TCI655368 TME655360:TME655368 TWA655360:TWA655368 UFW655360:UFW655368 UPS655360:UPS655368 UZO655360:UZO655368 VJK655360:VJK655368 VTG655360:VTG655368 WDC655360:WDC655368 WMY655360:WMY655368 WWU655360:WWU655368 AM720896:AM720904 KI720896:KI720904 UE720896:UE720904 AEA720896:AEA720904 ANW720896:ANW720904 AXS720896:AXS720904 BHO720896:BHO720904 BRK720896:BRK720904 CBG720896:CBG720904 CLC720896:CLC720904 CUY720896:CUY720904 DEU720896:DEU720904 DOQ720896:DOQ720904 DYM720896:DYM720904 EII720896:EII720904 ESE720896:ESE720904 FCA720896:FCA720904 FLW720896:FLW720904 FVS720896:FVS720904 GFO720896:GFO720904 GPK720896:GPK720904 GZG720896:GZG720904 HJC720896:HJC720904 HSY720896:HSY720904 ICU720896:ICU720904 IMQ720896:IMQ720904 IWM720896:IWM720904 JGI720896:JGI720904 JQE720896:JQE720904 KAA720896:KAA720904 KJW720896:KJW720904 KTS720896:KTS720904 LDO720896:LDO720904 LNK720896:LNK720904 LXG720896:LXG720904 MHC720896:MHC720904 MQY720896:MQY720904 NAU720896:NAU720904 NKQ720896:NKQ720904 NUM720896:NUM720904 OEI720896:OEI720904 OOE720896:OOE720904 OYA720896:OYA720904 PHW720896:PHW720904 PRS720896:PRS720904 QBO720896:QBO720904 QLK720896:QLK720904 QVG720896:QVG720904 RFC720896:RFC720904 ROY720896:ROY720904 RYU720896:RYU720904 SIQ720896:SIQ720904 SSM720896:SSM720904 TCI720896:TCI720904 TME720896:TME720904 TWA720896:TWA720904 UFW720896:UFW720904 UPS720896:UPS720904 UZO720896:UZO720904 VJK720896:VJK720904 VTG720896:VTG720904 WDC720896:WDC720904 WMY720896:WMY720904 WWU720896:WWU720904 AM786432:AM786440 KI786432:KI786440 UE786432:UE786440 AEA786432:AEA786440 ANW786432:ANW786440 AXS786432:AXS786440 BHO786432:BHO786440 BRK786432:BRK786440 CBG786432:CBG786440 CLC786432:CLC786440 CUY786432:CUY786440 DEU786432:DEU786440 DOQ786432:DOQ786440 DYM786432:DYM786440 EII786432:EII786440 ESE786432:ESE786440 FCA786432:FCA786440 FLW786432:FLW786440 FVS786432:FVS786440 GFO786432:GFO786440 GPK786432:GPK786440 GZG786432:GZG786440 HJC786432:HJC786440 HSY786432:HSY786440 ICU786432:ICU786440 IMQ786432:IMQ786440 IWM786432:IWM786440 JGI786432:JGI786440 JQE786432:JQE786440 KAA786432:KAA786440 KJW786432:KJW786440 KTS786432:KTS786440 LDO786432:LDO786440 LNK786432:LNK786440 LXG786432:LXG786440 MHC786432:MHC786440 MQY786432:MQY786440 NAU786432:NAU786440 NKQ786432:NKQ786440 NUM786432:NUM786440 OEI786432:OEI786440 OOE786432:OOE786440 OYA786432:OYA786440 PHW786432:PHW786440 PRS786432:PRS786440 QBO786432:QBO786440 QLK786432:QLK786440 QVG786432:QVG786440 RFC786432:RFC786440 ROY786432:ROY786440 RYU786432:RYU786440 SIQ786432:SIQ786440 SSM786432:SSM786440 TCI786432:TCI786440 TME786432:TME786440 TWA786432:TWA786440 UFW786432:UFW786440 UPS786432:UPS786440 UZO786432:UZO786440 VJK786432:VJK786440 VTG786432:VTG786440 WDC786432:WDC786440 WMY786432:WMY786440 WWU786432:WWU786440 AM851968:AM851976 KI851968:KI851976 UE851968:UE851976 AEA851968:AEA851976 ANW851968:ANW851976 AXS851968:AXS851976 BHO851968:BHO851976 BRK851968:BRK851976 CBG851968:CBG851976 CLC851968:CLC851976 CUY851968:CUY851976 DEU851968:DEU851976 DOQ851968:DOQ851976 DYM851968:DYM851976 EII851968:EII851976 ESE851968:ESE851976 FCA851968:FCA851976 FLW851968:FLW851976 FVS851968:FVS851976 GFO851968:GFO851976 GPK851968:GPK851976 GZG851968:GZG851976 HJC851968:HJC851976 HSY851968:HSY851976 ICU851968:ICU851976 IMQ851968:IMQ851976 IWM851968:IWM851976 JGI851968:JGI851976 JQE851968:JQE851976 KAA851968:KAA851976 KJW851968:KJW851976 KTS851968:KTS851976 LDO851968:LDO851976 LNK851968:LNK851976 LXG851968:LXG851976 MHC851968:MHC851976 MQY851968:MQY851976 NAU851968:NAU851976 NKQ851968:NKQ851976 NUM851968:NUM851976 OEI851968:OEI851976 OOE851968:OOE851976 OYA851968:OYA851976 PHW851968:PHW851976 PRS851968:PRS851976 QBO851968:QBO851976 QLK851968:QLK851976 QVG851968:QVG851976 RFC851968:RFC851976 ROY851968:ROY851976 RYU851968:RYU851976 SIQ851968:SIQ851976 SSM851968:SSM851976 TCI851968:TCI851976 TME851968:TME851976 TWA851968:TWA851976 UFW851968:UFW851976 UPS851968:UPS851976 UZO851968:UZO851976 VJK851968:VJK851976 VTG851968:VTG851976 WDC851968:WDC851976 WMY851968:WMY851976 WWU851968:WWU851976 AM917504:AM917512 KI917504:KI917512 UE917504:UE917512 AEA917504:AEA917512 ANW917504:ANW917512 AXS917504:AXS917512 BHO917504:BHO917512 BRK917504:BRK917512 CBG917504:CBG917512 CLC917504:CLC917512 CUY917504:CUY917512 DEU917504:DEU917512 DOQ917504:DOQ917512 DYM917504:DYM917512 EII917504:EII917512 ESE917504:ESE917512 FCA917504:FCA917512 FLW917504:FLW917512 FVS917504:FVS917512 GFO917504:GFO917512 GPK917504:GPK917512 GZG917504:GZG917512 HJC917504:HJC917512 HSY917504:HSY917512 ICU917504:ICU917512 IMQ917504:IMQ917512 IWM917504:IWM917512 JGI917504:JGI917512 JQE917504:JQE917512 KAA917504:KAA917512 KJW917504:KJW917512 KTS917504:KTS917512 LDO917504:LDO917512 LNK917504:LNK917512 LXG917504:LXG917512 MHC917504:MHC917512 MQY917504:MQY917512 NAU917504:NAU917512 NKQ917504:NKQ917512 NUM917504:NUM917512 OEI917504:OEI917512 OOE917504:OOE917512 OYA917504:OYA917512 PHW917504:PHW917512 PRS917504:PRS917512 QBO917504:QBO917512 QLK917504:QLK917512 QVG917504:QVG917512 RFC917504:RFC917512 ROY917504:ROY917512 RYU917504:RYU917512 SIQ917504:SIQ917512 SSM917504:SSM917512 TCI917504:TCI917512 TME917504:TME917512 TWA917504:TWA917512 UFW917504:UFW917512 UPS917504:UPS917512 UZO917504:UZO917512 VJK917504:VJK917512 VTG917504:VTG917512 WDC917504:WDC917512 WMY917504:WMY917512 WWU917504:WWU917512 AM983040:AM983048 KI983040:KI983048 UE983040:UE983048 AEA983040:AEA983048 ANW983040:ANW983048 AXS983040:AXS983048 BHO983040:BHO983048 BRK983040:BRK983048 CBG983040:CBG983048 CLC983040:CLC983048 CUY983040:CUY983048 DEU983040:DEU983048 DOQ983040:DOQ983048 DYM983040:DYM983048 EII983040:EII983048 ESE983040:ESE983048 FCA983040:FCA983048 FLW983040:FLW983048 FVS983040:FVS983048 GFO983040:GFO983048 GPK983040:GPK983048 GZG983040:GZG983048 HJC983040:HJC983048 HSY983040:HSY983048 ICU983040:ICU983048 IMQ983040:IMQ983048 IWM983040:IWM983048 JGI983040:JGI983048 JQE983040:JQE983048 KAA983040:KAA983048 KJW983040:KJW983048 KTS983040:KTS983048 LDO983040:LDO983048 LNK983040:LNK983048 LXG983040:LXG983048 MHC983040:MHC983048 MQY983040:MQY983048 NAU983040:NAU983048 NKQ983040:NKQ983048 NUM983040:NUM983048 OEI983040:OEI983048 OOE983040:OOE983048 OYA983040:OYA983048 PHW983040:PHW983048 PRS983040:PRS983048 QBO983040:QBO983048 QLK983040:QLK983048 QVG983040:QVG983048 RFC983040:RFC983048 ROY983040:ROY983048 RYU983040:RYU983048 SIQ983040:SIQ983048 SSM983040:SSM983048 TCI983040:TCI983048 TME983040:TME983048 TWA983040:TWA983048 UFW983040:UFW983048 UPS983040:UPS983048 UZO983040:UZO983048 VJK983040:VJK983048 VTG983040:VTG983048 WDC983040:WDC983048 WMY983040:WMY983048 WWU983040:WWU983048 HT65535:HV65544 RP65535:RR65544 ABL65535:ABN65544 ALH65535:ALJ65544 AVD65535:AVF65544 BEZ65535:BFB65544 BOV65535:BOX65544 BYR65535:BYT65544 CIN65535:CIP65544 CSJ65535:CSL65544 DCF65535:DCH65544 DMB65535:DMD65544 DVX65535:DVZ65544 EFT65535:EFV65544 EPP65535:EPR65544 EZL65535:EZN65544 FJH65535:FJJ65544 FTD65535:FTF65544 GCZ65535:GDB65544 GMV65535:GMX65544 GWR65535:GWT65544 HGN65535:HGP65544 HQJ65535:HQL65544 IAF65535:IAH65544 IKB65535:IKD65544 ITX65535:ITZ65544 JDT65535:JDV65544 JNP65535:JNR65544 JXL65535:JXN65544 KHH65535:KHJ65544 KRD65535:KRF65544 LAZ65535:LBB65544 LKV65535:LKX65544 LUR65535:LUT65544 MEN65535:MEP65544 MOJ65535:MOL65544 MYF65535:MYH65544 NIB65535:NID65544 NRX65535:NRZ65544 OBT65535:OBV65544 OLP65535:OLR65544 OVL65535:OVN65544 PFH65535:PFJ65544 PPD65535:PPF65544 PYZ65535:PZB65544 QIV65535:QIX65544 QSR65535:QST65544 RCN65535:RCP65544 RMJ65535:RML65544 RWF65535:RWH65544 SGB65535:SGD65544 SPX65535:SPZ65544 SZT65535:SZV65544 TJP65535:TJR65544 TTL65535:TTN65544 UDH65535:UDJ65544 UND65535:UNF65544 UWZ65535:UXB65544 VGV65535:VGX65544 VQR65535:VQT65544 WAN65535:WAP65544 WKJ65535:WKL65544 WUF65535:WUH65544 HT131071:HV131080 RP131071:RR131080 ABL131071:ABN131080 ALH131071:ALJ131080 AVD131071:AVF131080 BEZ131071:BFB131080 BOV131071:BOX131080 BYR131071:BYT131080 CIN131071:CIP131080 CSJ131071:CSL131080 DCF131071:DCH131080 DMB131071:DMD131080 DVX131071:DVZ131080 EFT131071:EFV131080 EPP131071:EPR131080 EZL131071:EZN131080 FJH131071:FJJ131080 FTD131071:FTF131080 GCZ131071:GDB131080 GMV131071:GMX131080 GWR131071:GWT131080 HGN131071:HGP131080 HQJ131071:HQL131080 IAF131071:IAH131080 IKB131071:IKD131080 ITX131071:ITZ131080 JDT131071:JDV131080 JNP131071:JNR131080 JXL131071:JXN131080 KHH131071:KHJ131080 KRD131071:KRF131080 LAZ131071:LBB131080 LKV131071:LKX131080 LUR131071:LUT131080 MEN131071:MEP131080 MOJ131071:MOL131080 MYF131071:MYH131080 NIB131071:NID131080 NRX131071:NRZ131080 OBT131071:OBV131080 OLP131071:OLR131080 OVL131071:OVN131080 PFH131071:PFJ131080 PPD131071:PPF131080 PYZ131071:PZB131080 QIV131071:QIX131080 QSR131071:QST131080 RCN131071:RCP131080 RMJ131071:RML131080 RWF131071:RWH131080 SGB131071:SGD131080 SPX131071:SPZ131080 SZT131071:SZV131080 TJP131071:TJR131080 TTL131071:TTN131080 UDH131071:UDJ131080 UND131071:UNF131080 UWZ131071:UXB131080 VGV131071:VGX131080 VQR131071:VQT131080 WAN131071:WAP131080 WKJ131071:WKL131080 WUF131071:WUH131080 HT196607:HV196616 RP196607:RR196616 ABL196607:ABN196616 ALH196607:ALJ196616 AVD196607:AVF196616 BEZ196607:BFB196616 BOV196607:BOX196616 BYR196607:BYT196616 CIN196607:CIP196616 CSJ196607:CSL196616 DCF196607:DCH196616 DMB196607:DMD196616 DVX196607:DVZ196616 EFT196607:EFV196616 EPP196607:EPR196616 EZL196607:EZN196616 FJH196607:FJJ196616 FTD196607:FTF196616 GCZ196607:GDB196616 GMV196607:GMX196616 GWR196607:GWT196616 HGN196607:HGP196616 HQJ196607:HQL196616 IAF196607:IAH196616 IKB196607:IKD196616 ITX196607:ITZ196616 JDT196607:JDV196616 JNP196607:JNR196616 JXL196607:JXN196616 KHH196607:KHJ196616 KRD196607:KRF196616 LAZ196607:LBB196616 LKV196607:LKX196616 LUR196607:LUT196616 MEN196607:MEP196616 MOJ196607:MOL196616 MYF196607:MYH196616 NIB196607:NID196616 NRX196607:NRZ196616 OBT196607:OBV196616 OLP196607:OLR196616 OVL196607:OVN196616 PFH196607:PFJ196616 PPD196607:PPF196616 PYZ196607:PZB196616 QIV196607:QIX196616 QSR196607:QST196616 RCN196607:RCP196616 RMJ196607:RML196616 RWF196607:RWH196616 SGB196607:SGD196616 SPX196607:SPZ196616 SZT196607:SZV196616 TJP196607:TJR196616 TTL196607:TTN196616 UDH196607:UDJ196616 UND196607:UNF196616 UWZ196607:UXB196616 VGV196607:VGX196616 VQR196607:VQT196616 WAN196607:WAP196616 WKJ196607:WKL196616 WUF196607:WUH196616 HT262143:HV262152 RP262143:RR262152 ABL262143:ABN262152 ALH262143:ALJ262152 AVD262143:AVF262152 BEZ262143:BFB262152 BOV262143:BOX262152 BYR262143:BYT262152 CIN262143:CIP262152 CSJ262143:CSL262152 DCF262143:DCH262152 DMB262143:DMD262152 DVX262143:DVZ262152 EFT262143:EFV262152 EPP262143:EPR262152 EZL262143:EZN262152 FJH262143:FJJ262152 FTD262143:FTF262152 GCZ262143:GDB262152 GMV262143:GMX262152 GWR262143:GWT262152 HGN262143:HGP262152 HQJ262143:HQL262152 IAF262143:IAH262152 IKB262143:IKD262152 ITX262143:ITZ262152 JDT262143:JDV262152 JNP262143:JNR262152 JXL262143:JXN262152 KHH262143:KHJ262152 KRD262143:KRF262152 LAZ262143:LBB262152 LKV262143:LKX262152 LUR262143:LUT262152 MEN262143:MEP262152 MOJ262143:MOL262152 MYF262143:MYH262152 NIB262143:NID262152 NRX262143:NRZ262152 OBT262143:OBV262152 OLP262143:OLR262152 OVL262143:OVN262152 PFH262143:PFJ262152 PPD262143:PPF262152 PYZ262143:PZB262152 QIV262143:QIX262152 QSR262143:QST262152 RCN262143:RCP262152 RMJ262143:RML262152 RWF262143:RWH262152 SGB262143:SGD262152 SPX262143:SPZ262152 SZT262143:SZV262152 TJP262143:TJR262152 TTL262143:TTN262152 UDH262143:UDJ262152 UND262143:UNF262152 UWZ262143:UXB262152 VGV262143:VGX262152 VQR262143:VQT262152 WAN262143:WAP262152 WKJ262143:WKL262152 WUF262143:WUH262152 HT327679:HV327688 RP327679:RR327688 ABL327679:ABN327688 ALH327679:ALJ327688 AVD327679:AVF327688 BEZ327679:BFB327688 BOV327679:BOX327688 BYR327679:BYT327688 CIN327679:CIP327688 CSJ327679:CSL327688 DCF327679:DCH327688 DMB327679:DMD327688 DVX327679:DVZ327688 EFT327679:EFV327688 EPP327679:EPR327688 EZL327679:EZN327688 FJH327679:FJJ327688 FTD327679:FTF327688 GCZ327679:GDB327688 GMV327679:GMX327688 GWR327679:GWT327688 HGN327679:HGP327688 HQJ327679:HQL327688 IAF327679:IAH327688 IKB327679:IKD327688 ITX327679:ITZ327688 JDT327679:JDV327688 JNP327679:JNR327688 JXL327679:JXN327688 KHH327679:KHJ327688 KRD327679:KRF327688 LAZ327679:LBB327688 LKV327679:LKX327688 LUR327679:LUT327688 MEN327679:MEP327688 MOJ327679:MOL327688 MYF327679:MYH327688 NIB327679:NID327688 NRX327679:NRZ327688 OBT327679:OBV327688 OLP327679:OLR327688 OVL327679:OVN327688 PFH327679:PFJ327688 PPD327679:PPF327688 PYZ327679:PZB327688 QIV327679:QIX327688 QSR327679:QST327688 RCN327679:RCP327688 RMJ327679:RML327688 RWF327679:RWH327688 SGB327679:SGD327688 SPX327679:SPZ327688 SZT327679:SZV327688 TJP327679:TJR327688 TTL327679:TTN327688 UDH327679:UDJ327688 UND327679:UNF327688 UWZ327679:UXB327688 VGV327679:VGX327688 VQR327679:VQT327688 WAN327679:WAP327688 WKJ327679:WKL327688 WUF327679:WUH327688 HT393215:HV393224 RP393215:RR393224 ABL393215:ABN393224 ALH393215:ALJ393224 AVD393215:AVF393224 BEZ393215:BFB393224 BOV393215:BOX393224 BYR393215:BYT393224 CIN393215:CIP393224 CSJ393215:CSL393224 DCF393215:DCH393224 DMB393215:DMD393224 DVX393215:DVZ393224 EFT393215:EFV393224 EPP393215:EPR393224 EZL393215:EZN393224 FJH393215:FJJ393224 FTD393215:FTF393224 GCZ393215:GDB393224 GMV393215:GMX393224 GWR393215:GWT393224 HGN393215:HGP393224 HQJ393215:HQL393224 IAF393215:IAH393224 IKB393215:IKD393224 ITX393215:ITZ393224 JDT393215:JDV393224 JNP393215:JNR393224 JXL393215:JXN393224 KHH393215:KHJ393224 KRD393215:KRF393224 LAZ393215:LBB393224 LKV393215:LKX393224 LUR393215:LUT393224 MEN393215:MEP393224 MOJ393215:MOL393224 MYF393215:MYH393224 NIB393215:NID393224 NRX393215:NRZ393224 OBT393215:OBV393224 OLP393215:OLR393224 OVL393215:OVN393224 PFH393215:PFJ393224 PPD393215:PPF393224 PYZ393215:PZB393224 QIV393215:QIX393224 QSR393215:QST393224 RCN393215:RCP393224 RMJ393215:RML393224 RWF393215:RWH393224 SGB393215:SGD393224 SPX393215:SPZ393224 SZT393215:SZV393224 TJP393215:TJR393224 TTL393215:TTN393224 UDH393215:UDJ393224 UND393215:UNF393224 UWZ393215:UXB393224 VGV393215:VGX393224 VQR393215:VQT393224 WAN393215:WAP393224 WKJ393215:WKL393224 WUF393215:WUH393224 HT458751:HV458760 RP458751:RR458760 ABL458751:ABN458760 ALH458751:ALJ458760 AVD458751:AVF458760 BEZ458751:BFB458760 BOV458751:BOX458760 BYR458751:BYT458760 CIN458751:CIP458760 CSJ458751:CSL458760 DCF458751:DCH458760 DMB458751:DMD458760 DVX458751:DVZ458760 EFT458751:EFV458760 EPP458751:EPR458760 EZL458751:EZN458760 FJH458751:FJJ458760 FTD458751:FTF458760 GCZ458751:GDB458760 GMV458751:GMX458760 GWR458751:GWT458760 HGN458751:HGP458760 HQJ458751:HQL458760 IAF458751:IAH458760 IKB458751:IKD458760 ITX458751:ITZ458760 JDT458751:JDV458760 JNP458751:JNR458760 JXL458751:JXN458760 KHH458751:KHJ458760 KRD458751:KRF458760 LAZ458751:LBB458760 LKV458751:LKX458760 LUR458751:LUT458760 MEN458751:MEP458760 MOJ458751:MOL458760 MYF458751:MYH458760 NIB458751:NID458760 NRX458751:NRZ458760 OBT458751:OBV458760 OLP458751:OLR458760 OVL458751:OVN458760 PFH458751:PFJ458760 PPD458751:PPF458760 PYZ458751:PZB458760 QIV458751:QIX458760 QSR458751:QST458760 RCN458751:RCP458760 RMJ458751:RML458760 RWF458751:RWH458760 SGB458751:SGD458760 SPX458751:SPZ458760 SZT458751:SZV458760 TJP458751:TJR458760 TTL458751:TTN458760 UDH458751:UDJ458760 UND458751:UNF458760 UWZ458751:UXB458760 VGV458751:VGX458760 VQR458751:VQT458760 WAN458751:WAP458760 WKJ458751:WKL458760 WUF458751:WUH458760 HT524287:HV524296 RP524287:RR524296 ABL524287:ABN524296 ALH524287:ALJ524296 AVD524287:AVF524296 BEZ524287:BFB524296 BOV524287:BOX524296 BYR524287:BYT524296 CIN524287:CIP524296 CSJ524287:CSL524296 DCF524287:DCH524296 DMB524287:DMD524296 DVX524287:DVZ524296 EFT524287:EFV524296 EPP524287:EPR524296 EZL524287:EZN524296 FJH524287:FJJ524296 FTD524287:FTF524296 GCZ524287:GDB524296 GMV524287:GMX524296 GWR524287:GWT524296 HGN524287:HGP524296 HQJ524287:HQL524296 IAF524287:IAH524296 IKB524287:IKD524296 ITX524287:ITZ524296 JDT524287:JDV524296 JNP524287:JNR524296 JXL524287:JXN524296 KHH524287:KHJ524296 KRD524287:KRF524296 LAZ524287:LBB524296 LKV524287:LKX524296 LUR524287:LUT524296 MEN524287:MEP524296 MOJ524287:MOL524296 MYF524287:MYH524296 NIB524287:NID524296 NRX524287:NRZ524296 OBT524287:OBV524296 OLP524287:OLR524296 OVL524287:OVN524296 PFH524287:PFJ524296 PPD524287:PPF524296 PYZ524287:PZB524296 QIV524287:QIX524296 QSR524287:QST524296 RCN524287:RCP524296 RMJ524287:RML524296 RWF524287:RWH524296 SGB524287:SGD524296 SPX524287:SPZ524296 SZT524287:SZV524296 TJP524287:TJR524296 TTL524287:TTN524296 UDH524287:UDJ524296 UND524287:UNF524296 UWZ524287:UXB524296 VGV524287:VGX524296 VQR524287:VQT524296 WAN524287:WAP524296 WKJ524287:WKL524296 WUF524287:WUH524296 HT589823:HV589832 RP589823:RR589832 ABL589823:ABN589832 ALH589823:ALJ589832 AVD589823:AVF589832 BEZ589823:BFB589832 BOV589823:BOX589832 BYR589823:BYT589832 CIN589823:CIP589832 CSJ589823:CSL589832 DCF589823:DCH589832 DMB589823:DMD589832 DVX589823:DVZ589832 EFT589823:EFV589832 EPP589823:EPR589832 EZL589823:EZN589832 FJH589823:FJJ589832 FTD589823:FTF589832 GCZ589823:GDB589832 GMV589823:GMX589832 GWR589823:GWT589832 HGN589823:HGP589832 HQJ589823:HQL589832 IAF589823:IAH589832 IKB589823:IKD589832 ITX589823:ITZ589832 JDT589823:JDV589832 JNP589823:JNR589832 JXL589823:JXN589832 KHH589823:KHJ589832 KRD589823:KRF589832 LAZ589823:LBB589832 LKV589823:LKX589832 LUR589823:LUT589832 MEN589823:MEP589832 MOJ589823:MOL589832 MYF589823:MYH589832 NIB589823:NID589832 NRX589823:NRZ589832 OBT589823:OBV589832 OLP589823:OLR589832 OVL589823:OVN589832 PFH589823:PFJ589832 PPD589823:PPF589832 PYZ589823:PZB589832 QIV589823:QIX589832 QSR589823:QST589832 RCN589823:RCP589832 RMJ589823:RML589832 RWF589823:RWH589832 SGB589823:SGD589832 SPX589823:SPZ589832 SZT589823:SZV589832 TJP589823:TJR589832 TTL589823:TTN589832 UDH589823:UDJ589832 UND589823:UNF589832 UWZ589823:UXB589832 VGV589823:VGX589832 VQR589823:VQT589832 WAN589823:WAP589832 WKJ589823:WKL589832 WUF589823:WUH589832 HT655359:HV655368 RP655359:RR655368 ABL655359:ABN655368 ALH655359:ALJ655368 AVD655359:AVF655368 BEZ655359:BFB655368 BOV655359:BOX655368 BYR655359:BYT655368 CIN655359:CIP655368 CSJ655359:CSL655368 DCF655359:DCH655368 DMB655359:DMD655368 DVX655359:DVZ655368 EFT655359:EFV655368 EPP655359:EPR655368 EZL655359:EZN655368 FJH655359:FJJ655368 FTD655359:FTF655368 GCZ655359:GDB655368 GMV655359:GMX655368 GWR655359:GWT655368 HGN655359:HGP655368 HQJ655359:HQL655368 IAF655359:IAH655368 IKB655359:IKD655368 ITX655359:ITZ655368 JDT655359:JDV655368 JNP655359:JNR655368 JXL655359:JXN655368 KHH655359:KHJ655368 KRD655359:KRF655368 LAZ655359:LBB655368 LKV655359:LKX655368 LUR655359:LUT655368 MEN655359:MEP655368 MOJ655359:MOL655368 MYF655359:MYH655368 NIB655359:NID655368 NRX655359:NRZ655368 OBT655359:OBV655368 OLP655359:OLR655368 OVL655359:OVN655368 PFH655359:PFJ655368 PPD655359:PPF655368 PYZ655359:PZB655368 QIV655359:QIX655368 QSR655359:QST655368 RCN655359:RCP655368 RMJ655359:RML655368 RWF655359:RWH655368 SGB655359:SGD655368 SPX655359:SPZ655368 SZT655359:SZV655368 TJP655359:TJR655368 TTL655359:TTN655368 UDH655359:UDJ655368 UND655359:UNF655368 UWZ655359:UXB655368 VGV655359:VGX655368 VQR655359:VQT655368 WAN655359:WAP655368 WKJ655359:WKL655368 WUF655359:WUH655368 HT720895:HV720904 RP720895:RR720904 ABL720895:ABN720904 ALH720895:ALJ720904 AVD720895:AVF720904 BEZ720895:BFB720904 BOV720895:BOX720904 BYR720895:BYT720904 CIN720895:CIP720904 CSJ720895:CSL720904 DCF720895:DCH720904 DMB720895:DMD720904 DVX720895:DVZ720904 EFT720895:EFV720904 EPP720895:EPR720904 EZL720895:EZN720904 FJH720895:FJJ720904 FTD720895:FTF720904 GCZ720895:GDB720904 GMV720895:GMX720904 GWR720895:GWT720904 HGN720895:HGP720904 HQJ720895:HQL720904 IAF720895:IAH720904 IKB720895:IKD720904 ITX720895:ITZ720904 JDT720895:JDV720904 JNP720895:JNR720904 JXL720895:JXN720904 KHH720895:KHJ720904 KRD720895:KRF720904 LAZ720895:LBB720904 LKV720895:LKX720904 LUR720895:LUT720904 MEN720895:MEP720904 MOJ720895:MOL720904 MYF720895:MYH720904 NIB720895:NID720904 NRX720895:NRZ720904 OBT720895:OBV720904 OLP720895:OLR720904 OVL720895:OVN720904 PFH720895:PFJ720904 PPD720895:PPF720904 PYZ720895:PZB720904 QIV720895:QIX720904 QSR720895:QST720904 RCN720895:RCP720904 RMJ720895:RML720904 RWF720895:RWH720904 SGB720895:SGD720904 SPX720895:SPZ720904 SZT720895:SZV720904 TJP720895:TJR720904 TTL720895:TTN720904 UDH720895:UDJ720904 UND720895:UNF720904 UWZ720895:UXB720904 VGV720895:VGX720904 VQR720895:VQT720904 WAN720895:WAP720904 WKJ720895:WKL720904 WUF720895:WUH720904 HT786431:HV786440 RP786431:RR786440 ABL786431:ABN786440 ALH786431:ALJ786440 AVD786431:AVF786440 BEZ786431:BFB786440 BOV786431:BOX786440 BYR786431:BYT786440 CIN786431:CIP786440 CSJ786431:CSL786440 DCF786431:DCH786440 DMB786431:DMD786440 DVX786431:DVZ786440 EFT786431:EFV786440 EPP786431:EPR786440 EZL786431:EZN786440 FJH786431:FJJ786440 FTD786431:FTF786440 GCZ786431:GDB786440 GMV786431:GMX786440 GWR786431:GWT786440 HGN786431:HGP786440 HQJ786431:HQL786440 IAF786431:IAH786440 IKB786431:IKD786440 ITX786431:ITZ786440 JDT786431:JDV786440 JNP786431:JNR786440 JXL786431:JXN786440 KHH786431:KHJ786440 KRD786431:KRF786440 LAZ786431:LBB786440 LKV786431:LKX786440 LUR786431:LUT786440 MEN786431:MEP786440 MOJ786431:MOL786440 MYF786431:MYH786440 NIB786431:NID786440 NRX786431:NRZ786440 OBT786431:OBV786440 OLP786431:OLR786440 OVL786431:OVN786440 PFH786431:PFJ786440 PPD786431:PPF786440 PYZ786431:PZB786440 QIV786431:QIX786440 QSR786431:QST786440 RCN786431:RCP786440 RMJ786431:RML786440 RWF786431:RWH786440 SGB786431:SGD786440 SPX786431:SPZ786440 SZT786431:SZV786440 TJP786431:TJR786440 TTL786431:TTN786440 UDH786431:UDJ786440 UND786431:UNF786440 UWZ786431:UXB786440 VGV786431:VGX786440 VQR786431:VQT786440 WAN786431:WAP786440 WKJ786431:WKL786440 WUF786431:WUH786440 HT851967:HV851976 RP851967:RR851976 ABL851967:ABN851976 ALH851967:ALJ851976 AVD851967:AVF851976 BEZ851967:BFB851976 BOV851967:BOX851976 BYR851967:BYT851976 CIN851967:CIP851976 CSJ851967:CSL851976 DCF851967:DCH851976 DMB851967:DMD851976 DVX851967:DVZ851976 EFT851967:EFV851976 EPP851967:EPR851976 EZL851967:EZN851976 FJH851967:FJJ851976 FTD851967:FTF851976 GCZ851967:GDB851976 GMV851967:GMX851976 GWR851967:GWT851976 HGN851967:HGP851976 HQJ851967:HQL851976 IAF851967:IAH851976 IKB851967:IKD851976 ITX851967:ITZ851976 JDT851967:JDV851976 JNP851967:JNR851976 JXL851967:JXN851976 KHH851967:KHJ851976 KRD851967:KRF851976 LAZ851967:LBB851976 LKV851967:LKX851976 LUR851967:LUT851976 MEN851967:MEP851976 MOJ851967:MOL851976 MYF851967:MYH851976 NIB851967:NID851976 NRX851967:NRZ851976 OBT851967:OBV851976 OLP851967:OLR851976 OVL851967:OVN851976 PFH851967:PFJ851976 PPD851967:PPF851976 PYZ851967:PZB851976 QIV851967:QIX851976 QSR851967:QST851976 RCN851967:RCP851976 RMJ851967:RML851976 RWF851967:RWH851976 SGB851967:SGD851976 SPX851967:SPZ851976 SZT851967:SZV851976 TJP851967:TJR851976 TTL851967:TTN851976 UDH851967:UDJ851976 UND851967:UNF851976 UWZ851967:UXB851976 VGV851967:VGX851976 VQR851967:VQT851976 WAN851967:WAP851976 WKJ851967:WKL851976 WUF851967:WUH851976 HT917503:HV917512 RP917503:RR917512 ABL917503:ABN917512 ALH917503:ALJ917512 AVD917503:AVF917512 BEZ917503:BFB917512 BOV917503:BOX917512 BYR917503:BYT917512 CIN917503:CIP917512 CSJ917503:CSL917512 DCF917503:DCH917512 DMB917503:DMD917512 DVX917503:DVZ917512 EFT917503:EFV917512 EPP917503:EPR917512 EZL917503:EZN917512 FJH917503:FJJ917512 FTD917503:FTF917512 GCZ917503:GDB917512 GMV917503:GMX917512 GWR917503:GWT917512 HGN917503:HGP917512 HQJ917503:HQL917512 IAF917503:IAH917512 IKB917503:IKD917512 ITX917503:ITZ917512 JDT917503:JDV917512 JNP917503:JNR917512 JXL917503:JXN917512 KHH917503:KHJ917512 KRD917503:KRF917512 LAZ917503:LBB917512 LKV917503:LKX917512 LUR917503:LUT917512 MEN917503:MEP917512 MOJ917503:MOL917512 MYF917503:MYH917512 NIB917503:NID917512 NRX917503:NRZ917512 OBT917503:OBV917512 OLP917503:OLR917512 OVL917503:OVN917512 PFH917503:PFJ917512 PPD917503:PPF917512 PYZ917503:PZB917512 QIV917503:QIX917512 QSR917503:QST917512 RCN917503:RCP917512 RMJ917503:RML917512 RWF917503:RWH917512 SGB917503:SGD917512 SPX917503:SPZ917512 SZT917503:SZV917512 TJP917503:TJR917512 TTL917503:TTN917512 UDH917503:UDJ917512 UND917503:UNF917512 UWZ917503:UXB917512 VGV917503:VGX917512 VQR917503:VQT917512 WAN917503:WAP917512 WKJ917503:WKL917512 WUF917503:WUH917512 HT983039:HV983048 RP983039:RR983048 ABL983039:ABN983048 ALH983039:ALJ983048 AVD983039:AVF983048 BEZ983039:BFB983048 BOV983039:BOX983048 BYR983039:BYT983048 CIN983039:CIP983048 CSJ983039:CSL983048 DCF983039:DCH983048 DMB983039:DMD983048 DVX983039:DVZ983048 EFT983039:EFV983048 EPP983039:EPR983048 EZL983039:EZN983048 FJH983039:FJJ983048 FTD983039:FTF983048 GCZ983039:GDB983048 GMV983039:GMX983048 GWR983039:GWT983048 HGN983039:HGP983048 HQJ983039:HQL983048 IAF983039:IAH983048 IKB983039:IKD983048 ITX983039:ITZ983048 JDT983039:JDV983048 JNP983039:JNR983048 JXL983039:JXN983048 KHH983039:KHJ983048 KRD983039:KRF983048 LAZ983039:LBB983048 LKV983039:LKX983048 LUR983039:LUT983048 MEN983039:MEP983048 MOJ983039:MOL983048 MYF983039:MYH983048 NIB983039:NID983048 NRX983039:NRZ983048 OBT983039:OBV983048 OLP983039:OLR983048 OVL983039:OVN983048 PFH983039:PFJ983048 PPD983039:PPF983048 PYZ983039:PZB983048 QIV983039:QIX983048 QSR983039:QST983048 RCN983039:RCP983048 RMJ983039:RML983048 RWF983039:RWH983048 SGB983039:SGD983048 SPX983039:SPZ983048 SZT983039:SZV983048 TJP983039:TJR983048 TTL983039:TTN983048 UDH983039:UDJ983048 UND983039:UNF983048 UWZ983039:UXB983048 VGV983039:VGX983048 VQR983039:VQT983048 WAN983039:WAP983048 WKJ983039:WKL983048 WUF983039:WUH983048 FR65535:FR65544 PN65535:PN65544 ZJ65535:ZJ65544 AJF65535:AJF65544 ATB65535:ATB65544 BCX65535:BCX65544 BMT65535:BMT65544 BWP65535:BWP65544 CGL65535:CGL65544 CQH65535:CQH65544 DAD65535:DAD65544 DJZ65535:DJZ65544 DTV65535:DTV65544 EDR65535:EDR65544 ENN65535:ENN65544 EXJ65535:EXJ65544 FHF65535:FHF65544 FRB65535:FRB65544 GAX65535:GAX65544 GKT65535:GKT65544 GUP65535:GUP65544 HEL65535:HEL65544 HOH65535:HOH65544 HYD65535:HYD65544 IHZ65535:IHZ65544 IRV65535:IRV65544 JBR65535:JBR65544 JLN65535:JLN65544 JVJ65535:JVJ65544 KFF65535:KFF65544 KPB65535:KPB65544 KYX65535:KYX65544 LIT65535:LIT65544 LSP65535:LSP65544 MCL65535:MCL65544 MMH65535:MMH65544 MWD65535:MWD65544 NFZ65535:NFZ65544 NPV65535:NPV65544 NZR65535:NZR65544 OJN65535:OJN65544 OTJ65535:OTJ65544 PDF65535:PDF65544 PNB65535:PNB65544 PWX65535:PWX65544 QGT65535:QGT65544 QQP65535:QQP65544 RAL65535:RAL65544 RKH65535:RKH65544 RUD65535:RUD65544 SDZ65535:SDZ65544 SNV65535:SNV65544 SXR65535:SXR65544 THN65535:THN65544 TRJ65535:TRJ65544 UBF65535:UBF65544 ULB65535:ULB65544 UUX65535:UUX65544 VET65535:VET65544 VOP65535:VOP65544 VYL65535:VYL65544 WIH65535:WIH65544 WSD65535:WSD65544 FR131071:FR131080 PN131071:PN131080 ZJ131071:ZJ131080 AJF131071:AJF131080 ATB131071:ATB131080 BCX131071:BCX131080 BMT131071:BMT131080 BWP131071:BWP131080 CGL131071:CGL131080 CQH131071:CQH131080 DAD131071:DAD131080 DJZ131071:DJZ131080 DTV131071:DTV131080 EDR131071:EDR131080 ENN131071:ENN131080 EXJ131071:EXJ131080 FHF131071:FHF131080 FRB131071:FRB131080 GAX131071:GAX131080 GKT131071:GKT131080 GUP131071:GUP131080 HEL131071:HEL131080 HOH131071:HOH131080 HYD131071:HYD131080 IHZ131071:IHZ131080 IRV131071:IRV131080 JBR131071:JBR131080 JLN131071:JLN131080 JVJ131071:JVJ131080 KFF131071:KFF131080 KPB131071:KPB131080 KYX131071:KYX131080 LIT131071:LIT131080 LSP131071:LSP131080 MCL131071:MCL131080 MMH131071:MMH131080 MWD131071:MWD131080 NFZ131071:NFZ131080 NPV131071:NPV131080 NZR131071:NZR131080 OJN131071:OJN131080 OTJ131071:OTJ131080 PDF131071:PDF131080 PNB131071:PNB131080 PWX131071:PWX131080 QGT131071:QGT131080 QQP131071:QQP131080 RAL131071:RAL131080 RKH131071:RKH131080 RUD131071:RUD131080 SDZ131071:SDZ131080 SNV131071:SNV131080 SXR131071:SXR131080 THN131071:THN131080 TRJ131071:TRJ131080 UBF131071:UBF131080 ULB131071:ULB131080 UUX131071:UUX131080 VET131071:VET131080 VOP131071:VOP131080 VYL131071:VYL131080 WIH131071:WIH131080 WSD131071:WSD131080 FR196607:FR196616 PN196607:PN196616 ZJ196607:ZJ196616 AJF196607:AJF196616 ATB196607:ATB196616 BCX196607:BCX196616 BMT196607:BMT196616 BWP196607:BWP196616 CGL196607:CGL196616 CQH196607:CQH196616 DAD196607:DAD196616 DJZ196607:DJZ196616 DTV196607:DTV196616 EDR196607:EDR196616 ENN196607:ENN196616 EXJ196607:EXJ196616 FHF196607:FHF196616 FRB196607:FRB196616 GAX196607:GAX196616 GKT196607:GKT196616 GUP196607:GUP196616 HEL196607:HEL196616 HOH196607:HOH196616 HYD196607:HYD196616 IHZ196607:IHZ196616 IRV196607:IRV196616 JBR196607:JBR196616 JLN196607:JLN196616 JVJ196607:JVJ196616 KFF196607:KFF196616 KPB196607:KPB196616 KYX196607:KYX196616 LIT196607:LIT196616 LSP196607:LSP196616 MCL196607:MCL196616 MMH196607:MMH196616 MWD196607:MWD196616 NFZ196607:NFZ196616 NPV196607:NPV196616 NZR196607:NZR196616 OJN196607:OJN196616 OTJ196607:OTJ196616 PDF196607:PDF196616 PNB196607:PNB196616 PWX196607:PWX196616 QGT196607:QGT196616 QQP196607:QQP196616 RAL196607:RAL196616 RKH196607:RKH196616 RUD196607:RUD196616 SDZ196607:SDZ196616 SNV196607:SNV196616 SXR196607:SXR196616 THN196607:THN196616 TRJ196607:TRJ196616 UBF196607:UBF196616 ULB196607:ULB196616 UUX196607:UUX196616 VET196607:VET196616 VOP196607:VOP196616 VYL196607:VYL196616 WIH196607:WIH196616 WSD196607:WSD196616 FR262143:FR262152 PN262143:PN262152 ZJ262143:ZJ262152 AJF262143:AJF262152 ATB262143:ATB262152 BCX262143:BCX262152 BMT262143:BMT262152 BWP262143:BWP262152 CGL262143:CGL262152 CQH262143:CQH262152 DAD262143:DAD262152 DJZ262143:DJZ262152 DTV262143:DTV262152 EDR262143:EDR262152 ENN262143:ENN262152 EXJ262143:EXJ262152 FHF262143:FHF262152 FRB262143:FRB262152 GAX262143:GAX262152 GKT262143:GKT262152 GUP262143:GUP262152 HEL262143:HEL262152 HOH262143:HOH262152 HYD262143:HYD262152 IHZ262143:IHZ262152 IRV262143:IRV262152 JBR262143:JBR262152 JLN262143:JLN262152 JVJ262143:JVJ262152 KFF262143:KFF262152 KPB262143:KPB262152 KYX262143:KYX262152 LIT262143:LIT262152 LSP262143:LSP262152 MCL262143:MCL262152 MMH262143:MMH262152 MWD262143:MWD262152 NFZ262143:NFZ262152 NPV262143:NPV262152 NZR262143:NZR262152 OJN262143:OJN262152 OTJ262143:OTJ262152 PDF262143:PDF262152 PNB262143:PNB262152 PWX262143:PWX262152 QGT262143:QGT262152 QQP262143:QQP262152 RAL262143:RAL262152 RKH262143:RKH262152 RUD262143:RUD262152 SDZ262143:SDZ262152 SNV262143:SNV262152 SXR262143:SXR262152 THN262143:THN262152 TRJ262143:TRJ262152 UBF262143:UBF262152 ULB262143:ULB262152 UUX262143:UUX262152 VET262143:VET262152 VOP262143:VOP262152 VYL262143:VYL262152 WIH262143:WIH262152 WSD262143:WSD262152 FR327679:FR327688 PN327679:PN327688 ZJ327679:ZJ327688 AJF327679:AJF327688 ATB327679:ATB327688 BCX327679:BCX327688 BMT327679:BMT327688 BWP327679:BWP327688 CGL327679:CGL327688 CQH327679:CQH327688 DAD327679:DAD327688 DJZ327679:DJZ327688 DTV327679:DTV327688 EDR327679:EDR327688 ENN327679:ENN327688 EXJ327679:EXJ327688 FHF327679:FHF327688 FRB327679:FRB327688 GAX327679:GAX327688 GKT327679:GKT327688 GUP327679:GUP327688 HEL327679:HEL327688 HOH327679:HOH327688 HYD327679:HYD327688 IHZ327679:IHZ327688 IRV327679:IRV327688 JBR327679:JBR327688 JLN327679:JLN327688 JVJ327679:JVJ327688 KFF327679:KFF327688 KPB327679:KPB327688 KYX327679:KYX327688 LIT327679:LIT327688 LSP327679:LSP327688 MCL327679:MCL327688 MMH327679:MMH327688 MWD327679:MWD327688 NFZ327679:NFZ327688 NPV327679:NPV327688 NZR327679:NZR327688 OJN327679:OJN327688 OTJ327679:OTJ327688 PDF327679:PDF327688 PNB327679:PNB327688 PWX327679:PWX327688 QGT327679:QGT327688 QQP327679:QQP327688 RAL327679:RAL327688 RKH327679:RKH327688 RUD327679:RUD327688 SDZ327679:SDZ327688 SNV327679:SNV327688 SXR327679:SXR327688 THN327679:THN327688 TRJ327679:TRJ327688 UBF327679:UBF327688 ULB327679:ULB327688 UUX327679:UUX327688 VET327679:VET327688 VOP327679:VOP327688 VYL327679:VYL327688 WIH327679:WIH327688 WSD327679:WSD327688 FR393215:FR393224 PN393215:PN393224 ZJ393215:ZJ393224 AJF393215:AJF393224 ATB393215:ATB393224 BCX393215:BCX393224 BMT393215:BMT393224 BWP393215:BWP393224 CGL393215:CGL393224 CQH393215:CQH393224 DAD393215:DAD393224 DJZ393215:DJZ393224 DTV393215:DTV393224 EDR393215:EDR393224 ENN393215:ENN393224 EXJ393215:EXJ393224 FHF393215:FHF393224 FRB393215:FRB393224 GAX393215:GAX393224 GKT393215:GKT393224 GUP393215:GUP393224 HEL393215:HEL393224 HOH393215:HOH393224 HYD393215:HYD393224 IHZ393215:IHZ393224 IRV393215:IRV393224 JBR393215:JBR393224 JLN393215:JLN393224 JVJ393215:JVJ393224 KFF393215:KFF393224 KPB393215:KPB393224 KYX393215:KYX393224 LIT393215:LIT393224 LSP393215:LSP393224 MCL393215:MCL393224 MMH393215:MMH393224 MWD393215:MWD393224 NFZ393215:NFZ393224 NPV393215:NPV393224 NZR393215:NZR393224 OJN393215:OJN393224 OTJ393215:OTJ393224 PDF393215:PDF393224 PNB393215:PNB393224 PWX393215:PWX393224 QGT393215:QGT393224 QQP393215:QQP393224 RAL393215:RAL393224 RKH393215:RKH393224 RUD393215:RUD393224 SDZ393215:SDZ393224 SNV393215:SNV393224 SXR393215:SXR393224 THN393215:THN393224 TRJ393215:TRJ393224 UBF393215:UBF393224 ULB393215:ULB393224 UUX393215:UUX393224 VET393215:VET393224 VOP393215:VOP393224 VYL393215:VYL393224 WIH393215:WIH393224 WSD393215:WSD393224 FR458751:FR458760 PN458751:PN458760 ZJ458751:ZJ458760 AJF458751:AJF458760 ATB458751:ATB458760 BCX458751:BCX458760 BMT458751:BMT458760 BWP458751:BWP458760 CGL458751:CGL458760 CQH458751:CQH458760 DAD458751:DAD458760 DJZ458751:DJZ458760 DTV458751:DTV458760 EDR458751:EDR458760 ENN458751:ENN458760 EXJ458751:EXJ458760 FHF458751:FHF458760 FRB458751:FRB458760 GAX458751:GAX458760 GKT458751:GKT458760 GUP458751:GUP458760 HEL458751:HEL458760 HOH458751:HOH458760 HYD458751:HYD458760 IHZ458751:IHZ458760 IRV458751:IRV458760 JBR458751:JBR458760 JLN458751:JLN458760 JVJ458751:JVJ458760 KFF458751:KFF458760 KPB458751:KPB458760 KYX458751:KYX458760 LIT458751:LIT458760 LSP458751:LSP458760 MCL458751:MCL458760 MMH458751:MMH458760 MWD458751:MWD458760 NFZ458751:NFZ458760 NPV458751:NPV458760 NZR458751:NZR458760 OJN458751:OJN458760 OTJ458751:OTJ458760 PDF458751:PDF458760 PNB458751:PNB458760 PWX458751:PWX458760 QGT458751:QGT458760 QQP458751:QQP458760 RAL458751:RAL458760 RKH458751:RKH458760 RUD458751:RUD458760 SDZ458751:SDZ458760 SNV458751:SNV458760 SXR458751:SXR458760 THN458751:THN458760 TRJ458751:TRJ458760 UBF458751:UBF458760 ULB458751:ULB458760 UUX458751:UUX458760 VET458751:VET458760 VOP458751:VOP458760 VYL458751:VYL458760 WIH458751:WIH458760 WSD458751:WSD458760 FR524287:FR524296 PN524287:PN524296 ZJ524287:ZJ524296 AJF524287:AJF524296 ATB524287:ATB524296 BCX524287:BCX524296 BMT524287:BMT524296 BWP524287:BWP524296 CGL524287:CGL524296 CQH524287:CQH524296 DAD524287:DAD524296 DJZ524287:DJZ524296 DTV524287:DTV524296 EDR524287:EDR524296 ENN524287:ENN524296 EXJ524287:EXJ524296 FHF524287:FHF524296 FRB524287:FRB524296 GAX524287:GAX524296 GKT524287:GKT524296 GUP524287:GUP524296 HEL524287:HEL524296 HOH524287:HOH524296 HYD524287:HYD524296 IHZ524287:IHZ524296 IRV524287:IRV524296 JBR524287:JBR524296 JLN524287:JLN524296 JVJ524287:JVJ524296 KFF524287:KFF524296 KPB524287:KPB524296 KYX524287:KYX524296 LIT524287:LIT524296 LSP524287:LSP524296 MCL524287:MCL524296 MMH524287:MMH524296 MWD524287:MWD524296 NFZ524287:NFZ524296 NPV524287:NPV524296 NZR524287:NZR524296 OJN524287:OJN524296 OTJ524287:OTJ524296 PDF524287:PDF524296 PNB524287:PNB524296 PWX524287:PWX524296 QGT524287:QGT524296 QQP524287:QQP524296 RAL524287:RAL524296 RKH524287:RKH524296 RUD524287:RUD524296 SDZ524287:SDZ524296 SNV524287:SNV524296 SXR524287:SXR524296 THN524287:THN524296 TRJ524287:TRJ524296 UBF524287:UBF524296 ULB524287:ULB524296 UUX524287:UUX524296 VET524287:VET524296 VOP524287:VOP524296 VYL524287:VYL524296 WIH524287:WIH524296 WSD524287:WSD524296 FR589823:FR589832 PN589823:PN589832 ZJ589823:ZJ589832 AJF589823:AJF589832 ATB589823:ATB589832 BCX589823:BCX589832 BMT589823:BMT589832 BWP589823:BWP589832 CGL589823:CGL589832 CQH589823:CQH589832 DAD589823:DAD589832 DJZ589823:DJZ589832 DTV589823:DTV589832 EDR589823:EDR589832 ENN589823:ENN589832 EXJ589823:EXJ589832 FHF589823:FHF589832 FRB589823:FRB589832 GAX589823:GAX589832 GKT589823:GKT589832 GUP589823:GUP589832 HEL589823:HEL589832 HOH589823:HOH589832 HYD589823:HYD589832 IHZ589823:IHZ589832 IRV589823:IRV589832 JBR589823:JBR589832 JLN589823:JLN589832 JVJ589823:JVJ589832 KFF589823:KFF589832 KPB589823:KPB589832 KYX589823:KYX589832 LIT589823:LIT589832 LSP589823:LSP589832 MCL589823:MCL589832 MMH589823:MMH589832 MWD589823:MWD589832 NFZ589823:NFZ589832 NPV589823:NPV589832 NZR589823:NZR589832 OJN589823:OJN589832 OTJ589823:OTJ589832 PDF589823:PDF589832 PNB589823:PNB589832 PWX589823:PWX589832 QGT589823:QGT589832 QQP589823:QQP589832 RAL589823:RAL589832 RKH589823:RKH589832 RUD589823:RUD589832 SDZ589823:SDZ589832 SNV589823:SNV589832 SXR589823:SXR589832 THN589823:THN589832 TRJ589823:TRJ589832 UBF589823:UBF589832 ULB589823:ULB589832 UUX589823:UUX589832 VET589823:VET589832 VOP589823:VOP589832 VYL589823:VYL589832 WIH589823:WIH589832 WSD589823:WSD589832 FR655359:FR655368 PN655359:PN655368 ZJ655359:ZJ655368 AJF655359:AJF655368 ATB655359:ATB655368 BCX655359:BCX655368 BMT655359:BMT655368 BWP655359:BWP655368 CGL655359:CGL655368 CQH655359:CQH655368 DAD655359:DAD655368 DJZ655359:DJZ655368 DTV655359:DTV655368 EDR655359:EDR655368 ENN655359:ENN655368 EXJ655359:EXJ655368 FHF655359:FHF655368 FRB655359:FRB655368 GAX655359:GAX655368 GKT655359:GKT655368 GUP655359:GUP655368 HEL655359:HEL655368 HOH655359:HOH655368 HYD655359:HYD655368 IHZ655359:IHZ655368 IRV655359:IRV655368 JBR655359:JBR655368 JLN655359:JLN655368 JVJ655359:JVJ655368 KFF655359:KFF655368 KPB655359:KPB655368 KYX655359:KYX655368 LIT655359:LIT655368 LSP655359:LSP655368 MCL655359:MCL655368 MMH655359:MMH655368 MWD655359:MWD655368 NFZ655359:NFZ655368 NPV655359:NPV655368 NZR655359:NZR655368 OJN655359:OJN655368 OTJ655359:OTJ655368 PDF655359:PDF655368 PNB655359:PNB655368 PWX655359:PWX655368 QGT655359:QGT655368 QQP655359:QQP655368 RAL655359:RAL655368 RKH655359:RKH655368 RUD655359:RUD655368 SDZ655359:SDZ655368 SNV655359:SNV655368 SXR655359:SXR655368 THN655359:THN655368 TRJ655359:TRJ655368 UBF655359:UBF655368 ULB655359:ULB655368 UUX655359:UUX655368 VET655359:VET655368 VOP655359:VOP655368 VYL655359:VYL655368 WIH655359:WIH655368 WSD655359:WSD655368 FR720895:FR720904 PN720895:PN720904 ZJ720895:ZJ720904 AJF720895:AJF720904 ATB720895:ATB720904 BCX720895:BCX720904 BMT720895:BMT720904 BWP720895:BWP720904 CGL720895:CGL720904 CQH720895:CQH720904 DAD720895:DAD720904 DJZ720895:DJZ720904 DTV720895:DTV720904 EDR720895:EDR720904 ENN720895:ENN720904 EXJ720895:EXJ720904 FHF720895:FHF720904 FRB720895:FRB720904 GAX720895:GAX720904 GKT720895:GKT720904 GUP720895:GUP720904 HEL720895:HEL720904 HOH720895:HOH720904 HYD720895:HYD720904 IHZ720895:IHZ720904 IRV720895:IRV720904 JBR720895:JBR720904 JLN720895:JLN720904 JVJ720895:JVJ720904 KFF720895:KFF720904 KPB720895:KPB720904 KYX720895:KYX720904 LIT720895:LIT720904 LSP720895:LSP720904 MCL720895:MCL720904 MMH720895:MMH720904 MWD720895:MWD720904 NFZ720895:NFZ720904 NPV720895:NPV720904 NZR720895:NZR720904 OJN720895:OJN720904 OTJ720895:OTJ720904 PDF720895:PDF720904 PNB720895:PNB720904 PWX720895:PWX720904 QGT720895:QGT720904 QQP720895:QQP720904 RAL720895:RAL720904 RKH720895:RKH720904 RUD720895:RUD720904 SDZ720895:SDZ720904 SNV720895:SNV720904 SXR720895:SXR720904 THN720895:THN720904 TRJ720895:TRJ720904 UBF720895:UBF720904 ULB720895:ULB720904 UUX720895:UUX720904 VET720895:VET720904 VOP720895:VOP720904 VYL720895:VYL720904 WIH720895:WIH720904 WSD720895:WSD720904 FR786431:FR786440 PN786431:PN786440 ZJ786431:ZJ786440 AJF786431:AJF786440 ATB786431:ATB786440 BCX786431:BCX786440 BMT786431:BMT786440 BWP786431:BWP786440 CGL786431:CGL786440 CQH786431:CQH786440 DAD786431:DAD786440 DJZ786431:DJZ786440 DTV786431:DTV786440 EDR786431:EDR786440 ENN786431:ENN786440 EXJ786431:EXJ786440 FHF786431:FHF786440 FRB786431:FRB786440 GAX786431:GAX786440 GKT786431:GKT786440 GUP786431:GUP786440 HEL786431:HEL786440 HOH786431:HOH786440 HYD786431:HYD786440 IHZ786431:IHZ786440 IRV786431:IRV786440 JBR786431:JBR786440 JLN786431:JLN786440 JVJ786431:JVJ786440 KFF786431:KFF786440 KPB786431:KPB786440 KYX786431:KYX786440 LIT786431:LIT786440 LSP786431:LSP786440 MCL786431:MCL786440 MMH786431:MMH786440 MWD786431:MWD786440 NFZ786431:NFZ786440 NPV786431:NPV786440 NZR786431:NZR786440 OJN786431:OJN786440 OTJ786431:OTJ786440 PDF786431:PDF786440 PNB786431:PNB786440 PWX786431:PWX786440 QGT786431:QGT786440 QQP786431:QQP786440 RAL786431:RAL786440 RKH786431:RKH786440 RUD786431:RUD786440 SDZ786431:SDZ786440 SNV786431:SNV786440 SXR786431:SXR786440 THN786431:THN786440 TRJ786431:TRJ786440 UBF786431:UBF786440 ULB786431:ULB786440 UUX786431:UUX786440 VET786431:VET786440 VOP786431:VOP786440 VYL786431:VYL786440 WIH786431:WIH786440 WSD786431:WSD786440 FR851967:FR851976 PN851967:PN851976 ZJ851967:ZJ851976 AJF851967:AJF851976 ATB851967:ATB851976 BCX851967:BCX851976 BMT851967:BMT851976 BWP851967:BWP851976 CGL851967:CGL851976 CQH851967:CQH851976 DAD851967:DAD851976 DJZ851967:DJZ851976 DTV851967:DTV851976 EDR851967:EDR851976 ENN851967:ENN851976 EXJ851967:EXJ851976 FHF851967:FHF851976 FRB851967:FRB851976 GAX851967:GAX851976 GKT851967:GKT851976 GUP851967:GUP851976 HEL851967:HEL851976 HOH851967:HOH851976 HYD851967:HYD851976 IHZ851967:IHZ851976 IRV851967:IRV851976 JBR851967:JBR851976 JLN851967:JLN851976 JVJ851967:JVJ851976 KFF851967:KFF851976 KPB851967:KPB851976 KYX851967:KYX851976 LIT851967:LIT851976 LSP851967:LSP851976 MCL851967:MCL851976 MMH851967:MMH851976 MWD851967:MWD851976 NFZ851967:NFZ851976 NPV851967:NPV851976 NZR851967:NZR851976 OJN851967:OJN851976 OTJ851967:OTJ851976 PDF851967:PDF851976 PNB851967:PNB851976 PWX851967:PWX851976 QGT851967:QGT851976 QQP851967:QQP851976 RAL851967:RAL851976 RKH851967:RKH851976 RUD851967:RUD851976 SDZ851967:SDZ851976 SNV851967:SNV851976 SXR851967:SXR851976 THN851967:THN851976 TRJ851967:TRJ851976 UBF851967:UBF851976 ULB851967:ULB851976 UUX851967:UUX851976 VET851967:VET851976 VOP851967:VOP851976 VYL851967:VYL851976 WIH851967:WIH851976 WSD851967:WSD851976 FR917503:FR917512 PN917503:PN917512 ZJ917503:ZJ917512 AJF917503:AJF917512 ATB917503:ATB917512 BCX917503:BCX917512 BMT917503:BMT917512 BWP917503:BWP917512 CGL917503:CGL917512 CQH917503:CQH917512 DAD917503:DAD917512 DJZ917503:DJZ917512 DTV917503:DTV917512 EDR917503:EDR917512 ENN917503:ENN917512 EXJ917503:EXJ917512 FHF917503:FHF917512 FRB917503:FRB917512 GAX917503:GAX917512 GKT917503:GKT917512 GUP917503:GUP917512 HEL917503:HEL917512 HOH917503:HOH917512 HYD917503:HYD917512 IHZ917503:IHZ917512 IRV917503:IRV917512 JBR917503:JBR917512 JLN917503:JLN917512 JVJ917503:JVJ917512 KFF917503:KFF917512 KPB917503:KPB917512 KYX917503:KYX917512 LIT917503:LIT917512 LSP917503:LSP917512 MCL917503:MCL917512 MMH917503:MMH917512 MWD917503:MWD917512 NFZ917503:NFZ917512 NPV917503:NPV917512 NZR917503:NZR917512 OJN917503:OJN917512 OTJ917503:OTJ917512 PDF917503:PDF917512 PNB917503:PNB917512 PWX917503:PWX917512 QGT917503:QGT917512 QQP917503:QQP917512 RAL917503:RAL917512 RKH917503:RKH917512 RUD917503:RUD917512 SDZ917503:SDZ917512 SNV917503:SNV917512 SXR917503:SXR917512 THN917503:THN917512 TRJ917503:TRJ917512 UBF917503:UBF917512 ULB917503:ULB917512 UUX917503:UUX917512 VET917503:VET917512 VOP917503:VOP917512 VYL917503:VYL917512 WIH917503:WIH917512 WSD917503:WSD917512 FR983039:FR983048 PN983039:PN983048 ZJ983039:ZJ983048 AJF983039:AJF983048 ATB983039:ATB983048 BCX983039:BCX983048 BMT983039:BMT983048 BWP983039:BWP983048 CGL983039:CGL983048 CQH983039:CQH983048 DAD983039:DAD983048 DJZ983039:DJZ983048 DTV983039:DTV983048 EDR983039:EDR983048 ENN983039:ENN983048 EXJ983039:EXJ983048 FHF983039:FHF983048 FRB983039:FRB983048 GAX983039:GAX983048 GKT983039:GKT983048 GUP983039:GUP983048 HEL983039:HEL983048 HOH983039:HOH983048 HYD983039:HYD983048 IHZ983039:IHZ983048 IRV983039:IRV983048 JBR983039:JBR983048 JLN983039:JLN983048 JVJ983039:JVJ983048 KFF983039:KFF983048 KPB983039:KPB983048 KYX983039:KYX983048 LIT983039:LIT983048 LSP983039:LSP983048 MCL983039:MCL983048 MMH983039:MMH983048 MWD983039:MWD983048 NFZ983039:NFZ983048 NPV983039:NPV983048 NZR983039:NZR983048 OJN983039:OJN983048 OTJ983039:OTJ983048 PDF983039:PDF983048 PNB983039:PNB983048 PWX983039:PWX983048 QGT983039:QGT983048 QQP983039:QQP983048 RAL983039:RAL983048 RKH983039:RKH983048 RUD983039:RUD983048 SDZ983039:SDZ983048 SNV983039:SNV983048 SXR983039:SXR983048 THN983039:THN983048 TRJ983039:TRJ983048 UBF983039:UBF983048 ULB983039:ULB983048 UUX983039:UUX983048 VET983039:VET983048 VOP983039:VOP983048 VYL983039:VYL983048 WIH983039:WIH983048 WSD983039:WSD983048 AM10:AM15 KD14 TZ14 ADV14 ANR14 AXN14 BHJ14 BRF14 CBB14 CKX14 CUT14 DEP14 DOL14 DYH14 EID14 ERZ14 FBV14 FLR14 FVN14 GFJ14 GPF14 GZB14 HIX14 HST14 ICP14 IML14 IWH14 JGD14 JPZ14 JZV14 KJR14 KTN14 LDJ14 LNF14 LXB14 MGX14 MQT14 NAP14 NKL14 NUH14 OED14 ONZ14 OXV14 PHR14 PRN14 QBJ14 QLF14 QVB14 REX14 ROT14 RYP14 SIL14 SSH14 TCD14 TLZ14 TVV14 UFR14 UPN14 UZJ14 VJF14 VTB14 WCX14 WMT14 WWP14 AH65543 KD65543 TZ65543 ADV65543 ANR65543 AXN65543 BHJ65543 BRF65543 CBB65543 CKX65543 CUT65543 DEP65543 DOL65543 DYH65543 EID65543 ERZ65543 FBV65543 FLR65543 FVN65543 GFJ65543 GPF65543 GZB65543 HIX65543 HST65543 ICP65543 IML65543 IWH65543 JGD65543 JPZ65543 JZV65543 KJR65543 KTN65543 LDJ65543 LNF65543 LXB65543 MGX65543 MQT65543 NAP65543 NKL65543 NUH65543 OED65543 ONZ65543 OXV65543 PHR65543 PRN65543 QBJ65543 QLF65543 QVB65543 REX65543 ROT65543 RYP65543 SIL65543 SSH65543 TCD65543 TLZ65543 TVV65543 UFR65543 UPN65543 UZJ65543 VJF65543 VTB65543 WCX65543 WMT65543 WWP65543 AH131079 KD131079 TZ131079 ADV131079 ANR131079 AXN131079 BHJ131079 BRF131079 CBB131079 CKX131079 CUT131079 DEP131079 DOL131079 DYH131079 EID131079 ERZ131079 FBV131079 FLR131079 FVN131079 GFJ131079 GPF131079 GZB131079 HIX131079 HST131079 ICP131079 IML131079 IWH131079 JGD131079 JPZ131079 JZV131079 KJR131079 KTN131079 LDJ131079 LNF131079 LXB131079 MGX131079 MQT131079 NAP131079 NKL131079 NUH131079 OED131079 ONZ131079 OXV131079 PHR131079 PRN131079 QBJ131079 QLF131079 QVB131079 REX131079 ROT131079 RYP131079 SIL131079 SSH131079 TCD131079 TLZ131079 TVV131079 UFR131079 UPN131079 UZJ131079 VJF131079 VTB131079 WCX131079 WMT131079 WWP131079 AH196615 KD196615 TZ196615 ADV196615 ANR196615 AXN196615 BHJ196615 BRF196615 CBB196615 CKX196615 CUT196615 DEP196615 DOL196615 DYH196615 EID196615 ERZ196615 FBV196615 FLR196615 FVN196615 GFJ196615 GPF196615 GZB196615 HIX196615 HST196615 ICP196615 IML196615 IWH196615 JGD196615 JPZ196615 JZV196615 KJR196615 KTN196615 LDJ196615 LNF196615 LXB196615 MGX196615 MQT196615 NAP196615 NKL196615 NUH196615 OED196615 ONZ196615 OXV196615 PHR196615 PRN196615 QBJ196615 QLF196615 QVB196615 REX196615 ROT196615 RYP196615 SIL196615 SSH196615 TCD196615 TLZ196615 TVV196615 UFR196615 UPN196615 UZJ196615 VJF196615 VTB196615 WCX196615 WMT196615 WWP196615 AH262151 KD262151 TZ262151 ADV262151 ANR262151 AXN262151 BHJ262151 BRF262151 CBB262151 CKX262151 CUT262151 DEP262151 DOL262151 DYH262151 EID262151 ERZ262151 FBV262151 FLR262151 FVN262151 GFJ262151 GPF262151 GZB262151 HIX262151 HST262151 ICP262151 IML262151 IWH262151 JGD262151 JPZ262151 JZV262151 KJR262151 KTN262151 LDJ262151 LNF262151 LXB262151 MGX262151 MQT262151 NAP262151 NKL262151 NUH262151 OED262151 ONZ262151 OXV262151 PHR262151 PRN262151 QBJ262151 QLF262151 QVB262151 REX262151 ROT262151 RYP262151 SIL262151 SSH262151 TCD262151 TLZ262151 TVV262151 UFR262151 UPN262151 UZJ262151 VJF262151 VTB262151 WCX262151 WMT262151 WWP262151 AH327687 KD327687 TZ327687 ADV327687 ANR327687 AXN327687 BHJ327687 BRF327687 CBB327687 CKX327687 CUT327687 DEP327687 DOL327687 DYH327687 EID327687 ERZ327687 FBV327687 FLR327687 FVN327687 GFJ327687 GPF327687 GZB327687 HIX327687 HST327687 ICP327687 IML327687 IWH327687 JGD327687 JPZ327687 JZV327687 KJR327687 KTN327687 LDJ327687 LNF327687 LXB327687 MGX327687 MQT327687 NAP327687 NKL327687 NUH327687 OED327687 ONZ327687 OXV327687 PHR327687 PRN327687 QBJ327687 QLF327687 QVB327687 REX327687 ROT327687 RYP327687 SIL327687 SSH327687 TCD327687 TLZ327687 TVV327687 UFR327687 UPN327687 UZJ327687 VJF327687 VTB327687 WCX327687 WMT327687 WWP327687 AH393223 KD393223 TZ393223 ADV393223 ANR393223 AXN393223 BHJ393223 BRF393223 CBB393223 CKX393223 CUT393223 DEP393223 DOL393223 DYH393223 EID393223 ERZ393223 FBV393223 FLR393223 FVN393223 GFJ393223 GPF393223 GZB393223 HIX393223 HST393223 ICP393223 IML393223 IWH393223 JGD393223 JPZ393223 JZV393223 KJR393223 KTN393223 LDJ393223 LNF393223 LXB393223 MGX393223 MQT393223 NAP393223 NKL393223 NUH393223 OED393223 ONZ393223 OXV393223 PHR393223 PRN393223 QBJ393223 QLF393223 QVB393223 REX393223 ROT393223 RYP393223 SIL393223 SSH393223 TCD393223 TLZ393223 TVV393223 UFR393223 UPN393223 UZJ393223 VJF393223 VTB393223 WCX393223 WMT393223 WWP393223 AH458759 KD458759 TZ458759 ADV458759 ANR458759 AXN458759 BHJ458759 BRF458759 CBB458759 CKX458759 CUT458759 DEP458759 DOL458759 DYH458759 EID458759 ERZ458759 FBV458759 FLR458759 FVN458759 GFJ458759 GPF458759 GZB458759 HIX458759 HST458759 ICP458759 IML458759 IWH458759 JGD458759 JPZ458759 JZV458759 KJR458759 KTN458759 LDJ458759 LNF458759 LXB458759 MGX458759 MQT458759 NAP458759 NKL458759 NUH458759 OED458759 ONZ458759 OXV458759 PHR458759 PRN458759 QBJ458759 QLF458759 QVB458759 REX458759 ROT458759 RYP458759 SIL458759 SSH458759 TCD458759 TLZ458759 TVV458759 UFR458759 UPN458759 UZJ458759 VJF458759 VTB458759 WCX458759 WMT458759 WWP458759 AH524295 KD524295 TZ524295 ADV524295 ANR524295 AXN524295 BHJ524295 BRF524295 CBB524295 CKX524295 CUT524295 DEP524295 DOL524295 DYH524295 EID524295 ERZ524295 FBV524295 FLR524295 FVN524295 GFJ524295 GPF524295 GZB524295 HIX524295 HST524295 ICP524295 IML524295 IWH524295 JGD524295 JPZ524295 JZV524295 KJR524295 KTN524295 LDJ524295 LNF524295 LXB524295 MGX524295 MQT524295 NAP524295 NKL524295 NUH524295 OED524295 ONZ524295 OXV524295 PHR524295 PRN524295 QBJ524295 QLF524295 QVB524295 REX524295 ROT524295 RYP524295 SIL524295 SSH524295 TCD524295 TLZ524295 TVV524295 UFR524295 UPN524295 UZJ524295 VJF524295 VTB524295 WCX524295 WMT524295 WWP524295 AH589831 KD589831 TZ589831 ADV589831 ANR589831 AXN589831 BHJ589831 BRF589831 CBB589831 CKX589831 CUT589831 DEP589831 DOL589831 DYH589831 EID589831 ERZ589831 FBV589831 FLR589831 FVN589831 GFJ589831 GPF589831 GZB589831 HIX589831 HST589831 ICP589831 IML589831 IWH589831 JGD589831 JPZ589831 JZV589831 KJR589831 KTN589831 LDJ589831 LNF589831 LXB589831 MGX589831 MQT589831 NAP589831 NKL589831 NUH589831 OED589831 ONZ589831 OXV589831 PHR589831 PRN589831 QBJ589831 QLF589831 QVB589831 REX589831 ROT589831 RYP589831 SIL589831 SSH589831 TCD589831 TLZ589831 TVV589831 UFR589831 UPN589831 UZJ589831 VJF589831 VTB589831 WCX589831 WMT589831 WWP589831 AH655367 KD655367 TZ655367 ADV655367 ANR655367 AXN655367 BHJ655367 BRF655367 CBB655367 CKX655367 CUT655367 DEP655367 DOL655367 DYH655367 EID655367 ERZ655367 FBV655367 FLR655367 FVN655367 GFJ655367 GPF655367 GZB655367 HIX655367 HST655367 ICP655367 IML655367 IWH655367 JGD655367 JPZ655367 JZV655367 KJR655367 KTN655367 LDJ655367 LNF655367 LXB655367 MGX655367 MQT655367 NAP655367 NKL655367 NUH655367 OED655367 ONZ655367 OXV655367 PHR655367 PRN655367 QBJ655367 QLF655367 QVB655367 REX655367 ROT655367 RYP655367 SIL655367 SSH655367 TCD655367 TLZ655367 TVV655367 UFR655367 UPN655367 UZJ655367 VJF655367 VTB655367 WCX655367 WMT655367 WWP655367 AH720903 KD720903 TZ720903 ADV720903 ANR720903 AXN720903 BHJ720903 BRF720903 CBB720903 CKX720903 CUT720903 DEP720903 DOL720903 DYH720903 EID720903 ERZ720903 FBV720903 FLR720903 FVN720903 GFJ720903 GPF720903 GZB720903 HIX720903 HST720903 ICP720903 IML720903 IWH720903 JGD720903 JPZ720903 JZV720903 KJR720903 KTN720903 LDJ720903 LNF720903 LXB720903 MGX720903 MQT720903 NAP720903 NKL720903 NUH720903 OED720903 ONZ720903 OXV720903 PHR720903 PRN720903 QBJ720903 QLF720903 QVB720903 REX720903 ROT720903 RYP720903 SIL720903 SSH720903 TCD720903 TLZ720903 TVV720903 UFR720903 UPN720903 UZJ720903 VJF720903 VTB720903 WCX720903 WMT720903 WWP720903 AH786439 KD786439 TZ786439 ADV786439 ANR786439 AXN786439 BHJ786439 BRF786439 CBB786439 CKX786439 CUT786439 DEP786439 DOL786439 DYH786439 EID786439 ERZ786439 FBV786439 FLR786439 FVN786439 GFJ786439 GPF786439 GZB786439 HIX786439 HST786439 ICP786439 IML786439 IWH786439 JGD786439 JPZ786439 JZV786439 KJR786439 KTN786439 LDJ786439 LNF786439 LXB786439 MGX786439 MQT786439 NAP786439 NKL786439 NUH786439 OED786439 ONZ786439 OXV786439 PHR786439 PRN786439 QBJ786439 QLF786439 QVB786439 REX786439 ROT786439 RYP786439 SIL786439 SSH786439 TCD786439 TLZ786439 TVV786439 UFR786439 UPN786439 UZJ786439 VJF786439 VTB786439 WCX786439 WMT786439 WWP786439 AH851975 KD851975 TZ851975 ADV851975 ANR851975 AXN851975 BHJ851975 BRF851975 CBB851975 CKX851975 CUT851975 DEP851975 DOL851975 DYH851975 EID851975 ERZ851975 FBV851975 FLR851975 FVN851975 GFJ851975 GPF851975 GZB851975 HIX851975 HST851975 ICP851975 IML851975 IWH851975 JGD851975 JPZ851975 JZV851975 KJR851975 KTN851975 LDJ851975 LNF851975 LXB851975 MGX851975 MQT851975 NAP851975 NKL851975 NUH851975 OED851975 ONZ851975 OXV851975 PHR851975 PRN851975 QBJ851975 QLF851975 QVB851975 REX851975 ROT851975 RYP851975 SIL851975 SSH851975 TCD851975 TLZ851975 TVV851975 UFR851975 UPN851975 UZJ851975 VJF851975 VTB851975 WCX851975 WMT851975 WWP851975 AH917511 KD917511 TZ917511 ADV917511 ANR917511 AXN917511 BHJ917511 BRF917511 CBB917511 CKX917511 CUT917511 DEP917511 DOL917511 DYH917511 EID917511 ERZ917511 FBV917511 FLR917511 FVN917511 GFJ917511 GPF917511 GZB917511 HIX917511 HST917511 ICP917511 IML917511 IWH917511 JGD917511 JPZ917511 JZV917511 KJR917511 KTN917511 LDJ917511 LNF917511 LXB917511 MGX917511 MQT917511 NAP917511 NKL917511 NUH917511 OED917511 ONZ917511 OXV917511 PHR917511 PRN917511 QBJ917511 QLF917511 QVB917511 REX917511 ROT917511 RYP917511 SIL917511 SSH917511 TCD917511 TLZ917511 TVV917511 UFR917511 UPN917511 UZJ917511 VJF917511 VTB917511 WCX917511 WMT917511 WWP917511 AH983047 KD983047 TZ983047 ADV983047 ANR983047 AXN983047 BHJ983047 BRF983047 CBB983047 CKX983047 CUT983047 DEP983047 DOL983047 DYH983047 EID983047 ERZ983047 FBV983047 FLR983047 FVN983047 GFJ983047 GPF983047 GZB983047 HIX983047 HST983047 ICP983047 IML983047 IWH983047 JGD983047 JPZ983047 JZV983047 KJR983047 KTN983047 LDJ983047 LNF983047 LXB983047 MGX983047 MQT983047 NAP983047 NKL983047 NUH983047 OED983047 ONZ983047 OXV983047 PHR983047 PRN983047 QBJ983047 QLF983047 QVB983047 REX983047 ROT983047 RYP983047 SIL983047 SSH983047 TCD983047 TLZ983047 TVV983047 UFR983047 UPN983047 UZJ983047 VJF983047 VTB983047 WCX983047 WMT983047 WWP983047 JH65535:JI65544 TD65535:TE65544 ACZ65535:ADA65544 AMV65535:AMW65544 AWR65535:AWS65544 BGN65535:BGO65544 BQJ65535:BQK65544 CAF65535:CAG65544 CKB65535:CKC65544 CTX65535:CTY65544 DDT65535:DDU65544 DNP65535:DNQ65544 DXL65535:DXM65544 EHH65535:EHI65544 ERD65535:ERE65544 FAZ65535:FBA65544 FKV65535:FKW65544 FUR65535:FUS65544 GEN65535:GEO65544 GOJ65535:GOK65544 GYF65535:GYG65544 HIB65535:HIC65544 HRX65535:HRY65544 IBT65535:IBU65544 ILP65535:ILQ65544 IVL65535:IVM65544 JFH65535:JFI65544 JPD65535:JPE65544 JYZ65535:JZA65544 KIV65535:KIW65544 KSR65535:KSS65544 LCN65535:LCO65544 LMJ65535:LMK65544 LWF65535:LWG65544 MGB65535:MGC65544 MPX65535:MPY65544 MZT65535:MZU65544 NJP65535:NJQ65544 NTL65535:NTM65544 ODH65535:ODI65544 OND65535:ONE65544 OWZ65535:OXA65544 PGV65535:PGW65544 PQR65535:PQS65544 QAN65535:QAO65544 QKJ65535:QKK65544 QUF65535:QUG65544 REB65535:REC65544 RNX65535:RNY65544 RXT65535:RXU65544 SHP65535:SHQ65544 SRL65535:SRM65544 TBH65535:TBI65544 TLD65535:TLE65544 TUZ65535:TVA65544 UEV65535:UEW65544 UOR65535:UOS65544 UYN65535:UYO65544 VIJ65535:VIK65544 VSF65535:VSG65544 WCB65535:WCC65544 WLX65535:WLY65544 WVT65535:WVU65544 JH131071:JI131080 TD131071:TE131080 ACZ131071:ADA131080 AMV131071:AMW131080 AWR131071:AWS131080 BGN131071:BGO131080 BQJ131071:BQK131080 CAF131071:CAG131080 CKB131071:CKC131080 CTX131071:CTY131080 DDT131071:DDU131080 DNP131071:DNQ131080 DXL131071:DXM131080 EHH131071:EHI131080 ERD131071:ERE131080 FAZ131071:FBA131080 FKV131071:FKW131080 FUR131071:FUS131080 GEN131071:GEO131080 GOJ131071:GOK131080 GYF131071:GYG131080 HIB131071:HIC131080 HRX131071:HRY131080 IBT131071:IBU131080 ILP131071:ILQ131080 IVL131071:IVM131080 JFH131071:JFI131080 JPD131071:JPE131080 JYZ131071:JZA131080 KIV131071:KIW131080 KSR131071:KSS131080 LCN131071:LCO131080 LMJ131071:LMK131080 LWF131071:LWG131080 MGB131071:MGC131080 MPX131071:MPY131080 MZT131071:MZU131080 NJP131071:NJQ131080 NTL131071:NTM131080 ODH131071:ODI131080 OND131071:ONE131080 OWZ131071:OXA131080 PGV131071:PGW131080 PQR131071:PQS131080 QAN131071:QAO131080 QKJ131071:QKK131080 QUF131071:QUG131080 REB131071:REC131080 RNX131071:RNY131080 RXT131071:RXU131080 SHP131071:SHQ131080 SRL131071:SRM131080 TBH131071:TBI131080 TLD131071:TLE131080 TUZ131071:TVA131080 UEV131071:UEW131080 UOR131071:UOS131080 UYN131071:UYO131080 VIJ131071:VIK131080 VSF131071:VSG131080 WCB131071:WCC131080 WLX131071:WLY131080 WVT131071:WVU131080 JH196607:JI196616 TD196607:TE196616 ACZ196607:ADA196616 AMV196607:AMW196616 AWR196607:AWS196616 BGN196607:BGO196616 BQJ196607:BQK196616 CAF196607:CAG196616 CKB196607:CKC196616 CTX196607:CTY196616 DDT196607:DDU196616 DNP196607:DNQ196616 DXL196607:DXM196616 EHH196607:EHI196616 ERD196607:ERE196616 FAZ196607:FBA196616 FKV196607:FKW196616 FUR196607:FUS196616 GEN196607:GEO196616 GOJ196607:GOK196616 GYF196607:GYG196616 HIB196607:HIC196616 HRX196607:HRY196616 IBT196607:IBU196616 ILP196607:ILQ196616 IVL196607:IVM196616 JFH196607:JFI196616 JPD196607:JPE196616 JYZ196607:JZA196616 KIV196607:KIW196616 KSR196607:KSS196616 LCN196607:LCO196616 LMJ196607:LMK196616 LWF196607:LWG196616 MGB196607:MGC196616 MPX196607:MPY196616 MZT196607:MZU196616 NJP196607:NJQ196616 NTL196607:NTM196616 ODH196607:ODI196616 OND196607:ONE196616 OWZ196607:OXA196616 PGV196607:PGW196616 PQR196607:PQS196616 QAN196607:QAO196616 QKJ196607:QKK196616 QUF196607:QUG196616 REB196607:REC196616 RNX196607:RNY196616 RXT196607:RXU196616 SHP196607:SHQ196616 SRL196607:SRM196616 TBH196607:TBI196616 TLD196607:TLE196616 TUZ196607:TVA196616 UEV196607:UEW196616 UOR196607:UOS196616 UYN196607:UYO196616 VIJ196607:VIK196616 VSF196607:VSG196616 WCB196607:WCC196616 WLX196607:WLY196616 WVT196607:WVU196616 JH262143:JI262152 TD262143:TE262152 ACZ262143:ADA262152 AMV262143:AMW262152 AWR262143:AWS262152 BGN262143:BGO262152 BQJ262143:BQK262152 CAF262143:CAG262152 CKB262143:CKC262152 CTX262143:CTY262152 DDT262143:DDU262152 DNP262143:DNQ262152 DXL262143:DXM262152 EHH262143:EHI262152 ERD262143:ERE262152 FAZ262143:FBA262152 FKV262143:FKW262152 FUR262143:FUS262152 GEN262143:GEO262152 GOJ262143:GOK262152 GYF262143:GYG262152 HIB262143:HIC262152 HRX262143:HRY262152 IBT262143:IBU262152 ILP262143:ILQ262152 IVL262143:IVM262152 JFH262143:JFI262152 JPD262143:JPE262152 JYZ262143:JZA262152 KIV262143:KIW262152 KSR262143:KSS262152 LCN262143:LCO262152 LMJ262143:LMK262152 LWF262143:LWG262152 MGB262143:MGC262152 MPX262143:MPY262152 MZT262143:MZU262152 NJP262143:NJQ262152 NTL262143:NTM262152 ODH262143:ODI262152 OND262143:ONE262152 OWZ262143:OXA262152 PGV262143:PGW262152 PQR262143:PQS262152 QAN262143:QAO262152 QKJ262143:QKK262152 QUF262143:QUG262152 REB262143:REC262152 RNX262143:RNY262152 RXT262143:RXU262152 SHP262143:SHQ262152 SRL262143:SRM262152 TBH262143:TBI262152 TLD262143:TLE262152 TUZ262143:TVA262152 UEV262143:UEW262152 UOR262143:UOS262152 UYN262143:UYO262152 VIJ262143:VIK262152 VSF262143:VSG262152 WCB262143:WCC262152 WLX262143:WLY262152 WVT262143:WVU262152 JH327679:JI327688 TD327679:TE327688 ACZ327679:ADA327688 AMV327679:AMW327688 AWR327679:AWS327688 BGN327679:BGO327688 BQJ327679:BQK327688 CAF327679:CAG327688 CKB327679:CKC327688 CTX327679:CTY327688 DDT327679:DDU327688 DNP327679:DNQ327688 DXL327679:DXM327688 EHH327679:EHI327688 ERD327679:ERE327688 FAZ327679:FBA327688 FKV327679:FKW327688 FUR327679:FUS327688 GEN327679:GEO327688 GOJ327679:GOK327688 GYF327679:GYG327688 HIB327679:HIC327688 HRX327679:HRY327688 IBT327679:IBU327688 ILP327679:ILQ327688 IVL327679:IVM327688 JFH327679:JFI327688 JPD327679:JPE327688 JYZ327679:JZA327688 KIV327679:KIW327688 KSR327679:KSS327688 LCN327679:LCO327688 LMJ327679:LMK327688 LWF327679:LWG327688 MGB327679:MGC327688 MPX327679:MPY327688 MZT327679:MZU327688 NJP327679:NJQ327688 NTL327679:NTM327688 ODH327679:ODI327688 OND327679:ONE327688 OWZ327679:OXA327688 PGV327679:PGW327688 PQR327679:PQS327688 QAN327679:QAO327688 QKJ327679:QKK327688 QUF327679:QUG327688 REB327679:REC327688 RNX327679:RNY327688 RXT327679:RXU327688 SHP327679:SHQ327688 SRL327679:SRM327688 TBH327679:TBI327688 TLD327679:TLE327688 TUZ327679:TVA327688 UEV327679:UEW327688 UOR327679:UOS327688 UYN327679:UYO327688 VIJ327679:VIK327688 VSF327679:VSG327688 WCB327679:WCC327688 WLX327679:WLY327688 WVT327679:WVU327688 JH393215:JI393224 TD393215:TE393224 ACZ393215:ADA393224 AMV393215:AMW393224 AWR393215:AWS393224 BGN393215:BGO393224 BQJ393215:BQK393224 CAF393215:CAG393224 CKB393215:CKC393224 CTX393215:CTY393224 DDT393215:DDU393224 DNP393215:DNQ393224 DXL393215:DXM393224 EHH393215:EHI393224 ERD393215:ERE393224 FAZ393215:FBA393224 FKV393215:FKW393224 FUR393215:FUS393224 GEN393215:GEO393224 GOJ393215:GOK393224 GYF393215:GYG393224 HIB393215:HIC393224 HRX393215:HRY393224 IBT393215:IBU393224 ILP393215:ILQ393224 IVL393215:IVM393224 JFH393215:JFI393224 JPD393215:JPE393224 JYZ393215:JZA393224 KIV393215:KIW393224 KSR393215:KSS393224 LCN393215:LCO393224 LMJ393215:LMK393224 LWF393215:LWG393224 MGB393215:MGC393224 MPX393215:MPY393224 MZT393215:MZU393224 NJP393215:NJQ393224 NTL393215:NTM393224 ODH393215:ODI393224 OND393215:ONE393224 OWZ393215:OXA393224 PGV393215:PGW393224 PQR393215:PQS393224 QAN393215:QAO393224 QKJ393215:QKK393224 QUF393215:QUG393224 REB393215:REC393224 RNX393215:RNY393224 RXT393215:RXU393224 SHP393215:SHQ393224 SRL393215:SRM393224 TBH393215:TBI393224 TLD393215:TLE393224 TUZ393215:TVA393224 UEV393215:UEW393224 UOR393215:UOS393224 UYN393215:UYO393224 VIJ393215:VIK393224 VSF393215:VSG393224 WCB393215:WCC393224 WLX393215:WLY393224 WVT393215:WVU393224 JH458751:JI458760 TD458751:TE458760 ACZ458751:ADA458760 AMV458751:AMW458760 AWR458751:AWS458760 BGN458751:BGO458760 BQJ458751:BQK458760 CAF458751:CAG458760 CKB458751:CKC458760 CTX458751:CTY458760 DDT458751:DDU458760 DNP458751:DNQ458760 DXL458751:DXM458760 EHH458751:EHI458760 ERD458751:ERE458760 FAZ458751:FBA458760 FKV458751:FKW458760 FUR458751:FUS458760 GEN458751:GEO458760 GOJ458751:GOK458760 GYF458751:GYG458760 HIB458751:HIC458760 HRX458751:HRY458760 IBT458751:IBU458760 ILP458751:ILQ458760 IVL458751:IVM458760 JFH458751:JFI458760 JPD458751:JPE458760 JYZ458751:JZA458760 KIV458751:KIW458760 KSR458751:KSS458760 LCN458751:LCO458760 LMJ458751:LMK458760 LWF458751:LWG458760 MGB458751:MGC458760 MPX458751:MPY458760 MZT458751:MZU458760 NJP458751:NJQ458760 NTL458751:NTM458760 ODH458751:ODI458760 OND458751:ONE458760 OWZ458751:OXA458760 PGV458751:PGW458760 PQR458751:PQS458760 QAN458751:QAO458760 QKJ458751:QKK458760 QUF458751:QUG458760 REB458751:REC458760 RNX458751:RNY458760 RXT458751:RXU458760 SHP458751:SHQ458760 SRL458751:SRM458760 TBH458751:TBI458760 TLD458751:TLE458760 TUZ458751:TVA458760 UEV458751:UEW458760 UOR458751:UOS458760 UYN458751:UYO458760 VIJ458751:VIK458760 VSF458751:VSG458760 WCB458751:WCC458760 WLX458751:WLY458760 WVT458751:WVU458760 JH524287:JI524296 TD524287:TE524296 ACZ524287:ADA524296 AMV524287:AMW524296 AWR524287:AWS524296 BGN524287:BGO524296 BQJ524287:BQK524296 CAF524287:CAG524296 CKB524287:CKC524296 CTX524287:CTY524296 DDT524287:DDU524296 DNP524287:DNQ524296 DXL524287:DXM524296 EHH524287:EHI524296 ERD524287:ERE524296 FAZ524287:FBA524296 FKV524287:FKW524296 FUR524287:FUS524296 GEN524287:GEO524296 GOJ524287:GOK524296 GYF524287:GYG524296 HIB524287:HIC524296 HRX524287:HRY524296 IBT524287:IBU524296 ILP524287:ILQ524296 IVL524287:IVM524296 JFH524287:JFI524296 JPD524287:JPE524296 JYZ524287:JZA524296 KIV524287:KIW524296 KSR524287:KSS524296 LCN524287:LCO524296 LMJ524287:LMK524296 LWF524287:LWG524296 MGB524287:MGC524296 MPX524287:MPY524296 MZT524287:MZU524296 NJP524287:NJQ524296 NTL524287:NTM524296 ODH524287:ODI524296 OND524287:ONE524296 OWZ524287:OXA524296 PGV524287:PGW524296 PQR524287:PQS524296 QAN524287:QAO524296 QKJ524287:QKK524296 QUF524287:QUG524296 REB524287:REC524296 RNX524287:RNY524296 RXT524287:RXU524296 SHP524287:SHQ524296 SRL524287:SRM524296 TBH524287:TBI524296 TLD524287:TLE524296 TUZ524287:TVA524296 UEV524287:UEW524296 UOR524287:UOS524296 UYN524287:UYO524296 VIJ524287:VIK524296 VSF524287:VSG524296 WCB524287:WCC524296 WLX524287:WLY524296 WVT524287:WVU524296 JH589823:JI589832 TD589823:TE589832 ACZ589823:ADA589832 AMV589823:AMW589832 AWR589823:AWS589832 BGN589823:BGO589832 BQJ589823:BQK589832 CAF589823:CAG589832 CKB589823:CKC589832 CTX589823:CTY589832 DDT589823:DDU589832 DNP589823:DNQ589832 DXL589823:DXM589832 EHH589823:EHI589832 ERD589823:ERE589832 FAZ589823:FBA589832 FKV589823:FKW589832 FUR589823:FUS589832 GEN589823:GEO589832 GOJ589823:GOK589832 GYF589823:GYG589832 HIB589823:HIC589832 HRX589823:HRY589832 IBT589823:IBU589832 ILP589823:ILQ589832 IVL589823:IVM589832 JFH589823:JFI589832 JPD589823:JPE589832 JYZ589823:JZA589832 KIV589823:KIW589832 KSR589823:KSS589832 LCN589823:LCO589832 LMJ589823:LMK589832 LWF589823:LWG589832 MGB589823:MGC589832 MPX589823:MPY589832 MZT589823:MZU589832 NJP589823:NJQ589832 NTL589823:NTM589832 ODH589823:ODI589832 OND589823:ONE589832 OWZ589823:OXA589832 PGV589823:PGW589832 PQR589823:PQS589832 QAN589823:QAO589832 QKJ589823:QKK589832 QUF589823:QUG589832 REB589823:REC589832 RNX589823:RNY589832 RXT589823:RXU589832 SHP589823:SHQ589832 SRL589823:SRM589832 TBH589823:TBI589832 TLD589823:TLE589832 TUZ589823:TVA589832 UEV589823:UEW589832 UOR589823:UOS589832 UYN589823:UYO589832 VIJ589823:VIK589832 VSF589823:VSG589832 WCB589823:WCC589832 WLX589823:WLY589832 WVT589823:WVU589832 JH655359:JI655368 TD655359:TE655368 ACZ655359:ADA655368 AMV655359:AMW655368 AWR655359:AWS655368 BGN655359:BGO655368 BQJ655359:BQK655368 CAF655359:CAG655368 CKB655359:CKC655368 CTX655359:CTY655368 DDT655359:DDU655368 DNP655359:DNQ655368 DXL655359:DXM655368 EHH655359:EHI655368 ERD655359:ERE655368 FAZ655359:FBA655368 FKV655359:FKW655368 FUR655359:FUS655368 GEN655359:GEO655368 GOJ655359:GOK655368 GYF655359:GYG655368 HIB655359:HIC655368 HRX655359:HRY655368 IBT655359:IBU655368 ILP655359:ILQ655368 IVL655359:IVM655368 JFH655359:JFI655368 JPD655359:JPE655368 JYZ655359:JZA655368 KIV655359:KIW655368 KSR655359:KSS655368 LCN655359:LCO655368 LMJ655359:LMK655368 LWF655359:LWG655368 MGB655359:MGC655368 MPX655359:MPY655368 MZT655359:MZU655368 NJP655359:NJQ655368 NTL655359:NTM655368 ODH655359:ODI655368 OND655359:ONE655368 OWZ655359:OXA655368 PGV655359:PGW655368 PQR655359:PQS655368 QAN655359:QAO655368 QKJ655359:QKK655368 QUF655359:QUG655368 REB655359:REC655368 RNX655359:RNY655368 RXT655359:RXU655368 SHP655359:SHQ655368 SRL655359:SRM655368 TBH655359:TBI655368 TLD655359:TLE655368 TUZ655359:TVA655368 UEV655359:UEW655368 UOR655359:UOS655368 UYN655359:UYO655368 VIJ655359:VIK655368 VSF655359:VSG655368 WCB655359:WCC655368 WLX655359:WLY655368 WVT655359:WVU655368 JH720895:JI720904 TD720895:TE720904 ACZ720895:ADA720904 AMV720895:AMW720904 AWR720895:AWS720904 BGN720895:BGO720904 BQJ720895:BQK720904 CAF720895:CAG720904 CKB720895:CKC720904 CTX720895:CTY720904 DDT720895:DDU720904 DNP720895:DNQ720904 DXL720895:DXM720904 EHH720895:EHI720904 ERD720895:ERE720904 FAZ720895:FBA720904 FKV720895:FKW720904 FUR720895:FUS720904 GEN720895:GEO720904 GOJ720895:GOK720904 GYF720895:GYG720904 HIB720895:HIC720904 HRX720895:HRY720904 IBT720895:IBU720904 ILP720895:ILQ720904 IVL720895:IVM720904 JFH720895:JFI720904 JPD720895:JPE720904 JYZ720895:JZA720904 KIV720895:KIW720904 KSR720895:KSS720904 LCN720895:LCO720904 LMJ720895:LMK720904 LWF720895:LWG720904 MGB720895:MGC720904 MPX720895:MPY720904 MZT720895:MZU720904 NJP720895:NJQ720904 NTL720895:NTM720904 ODH720895:ODI720904 OND720895:ONE720904 OWZ720895:OXA720904 PGV720895:PGW720904 PQR720895:PQS720904 QAN720895:QAO720904 QKJ720895:QKK720904 QUF720895:QUG720904 REB720895:REC720904 RNX720895:RNY720904 RXT720895:RXU720904 SHP720895:SHQ720904 SRL720895:SRM720904 TBH720895:TBI720904 TLD720895:TLE720904 TUZ720895:TVA720904 UEV720895:UEW720904 UOR720895:UOS720904 UYN720895:UYO720904 VIJ720895:VIK720904 VSF720895:VSG720904 WCB720895:WCC720904 WLX720895:WLY720904 WVT720895:WVU720904 JH786431:JI786440 TD786431:TE786440 ACZ786431:ADA786440 AMV786431:AMW786440 AWR786431:AWS786440 BGN786431:BGO786440 BQJ786431:BQK786440 CAF786431:CAG786440 CKB786431:CKC786440 CTX786431:CTY786440 DDT786431:DDU786440 DNP786431:DNQ786440 DXL786431:DXM786440 EHH786431:EHI786440 ERD786431:ERE786440 FAZ786431:FBA786440 FKV786431:FKW786440 FUR786431:FUS786440 GEN786431:GEO786440 GOJ786431:GOK786440 GYF786431:GYG786440 HIB786431:HIC786440 HRX786431:HRY786440 IBT786431:IBU786440 ILP786431:ILQ786440 IVL786431:IVM786440 JFH786431:JFI786440 JPD786431:JPE786440 JYZ786431:JZA786440 KIV786431:KIW786440 KSR786431:KSS786440 LCN786431:LCO786440 LMJ786431:LMK786440 LWF786431:LWG786440 MGB786431:MGC786440 MPX786431:MPY786440 MZT786431:MZU786440 NJP786431:NJQ786440 NTL786431:NTM786440 ODH786431:ODI786440 OND786431:ONE786440 OWZ786431:OXA786440 PGV786431:PGW786440 PQR786431:PQS786440 QAN786431:QAO786440 QKJ786431:QKK786440 QUF786431:QUG786440 REB786431:REC786440 RNX786431:RNY786440 RXT786431:RXU786440 SHP786431:SHQ786440 SRL786431:SRM786440 TBH786431:TBI786440 TLD786431:TLE786440 TUZ786431:TVA786440 UEV786431:UEW786440 UOR786431:UOS786440 UYN786431:UYO786440 VIJ786431:VIK786440 VSF786431:VSG786440 WCB786431:WCC786440 WLX786431:WLY786440 WVT786431:WVU786440 JH851967:JI851976 TD851967:TE851976 ACZ851967:ADA851976 AMV851967:AMW851976 AWR851967:AWS851976 BGN851967:BGO851976 BQJ851967:BQK851976 CAF851967:CAG851976 CKB851967:CKC851976 CTX851967:CTY851976 DDT851967:DDU851976 DNP851967:DNQ851976 DXL851967:DXM851976 EHH851967:EHI851976 ERD851967:ERE851976 FAZ851967:FBA851976 FKV851967:FKW851976 FUR851967:FUS851976 GEN851967:GEO851976 GOJ851967:GOK851976 GYF851967:GYG851976 HIB851967:HIC851976 HRX851967:HRY851976 IBT851967:IBU851976 ILP851967:ILQ851976 IVL851967:IVM851976 JFH851967:JFI851976 JPD851967:JPE851976 JYZ851967:JZA851976 KIV851967:KIW851976 KSR851967:KSS851976 LCN851967:LCO851976 LMJ851967:LMK851976 LWF851967:LWG851976 MGB851967:MGC851976 MPX851967:MPY851976 MZT851967:MZU851976 NJP851967:NJQ851976 NTL851967:NTM851976 ODH851967:ODI851976 OND851967:ONE851976 OWZ851967:OXA851976 PGV851967:PGW851976 PQR851967:PQS851976 QAN851967:QAO851976 QKJ851967:QKK851976 QUF851967:QUG851976 REB851967:REC851976 RNX851967:RNY851976 RXT851967:RXU851976 SHP851967:SHQ851976 SRL851967:SRM851976 TBH851967:TBI851976 TLD851967:TLE851976 TUZ851967:TVA851976 UEV851967:UEW851976 UOR851967:UOS851976 UYN851967:UYO851976 VIJ851967:VIK851976 VSF851967:VSG851976 WCB851967:WCC851976 WLX851967:WLY851976 WVT851967:WVU851976 JH917503:JI917512 TD917503:TE917512 ACZ917503:ADA917512 AMV917503:AMW917512 AWR917503:AWS917512 BGN917503:BGO917512 BQJ917503:BQK917512 CAF917503:CAG917512 CKB917503:CKC917512 CTX917503:CTY917512 DDT917503:DDU917512 DNP917503:DNQ917512 DXL917503:DXM917512 EHH917503:EHI917512 ERD917503:ERE917512 FAZ917503:FBA917512 FKV917503:FKW917512 FUR917503:FUS917512 GEN917503:GEO917512 GOJ917503:GOK917512 GYF917503:GYG917512 HIB917503:HIC917512 HRX917503:HRY917512 IBT917503:IBU917512 ILP917503:ILQ917512 IVL917503:IVM917512 JFH917503:JFI917512 JPD917503:JPE917512 JYZ917503:JZA917512 KIV917503:KIW917512 KSR917503:KSS917512 LCN917503:LCO917512 LMJ917503:LMK917512 LWF917503:LWG917512 MGB917503:MGC917512 MPX917503:MPY917512 MZT917503:MZU917512 NJP917503:NJQ917512 NTL917503:NTM917512 ODH917503:ODI917512 OND917503:ONE917512 OWZ917503:OXA917512 PGV917503:PGW917512 PQR917503:PQS917512 QAN917503:QAO917512 QKJ917503:QKK917512 QUF917503:QUG917512 REB917503:REC917512 RNX917503:RNY917512 RXT917503:RXU917512 SHP917503:SHQ917512 SRL917503:SRM917512 TBH917503:TBI917512 TLD917503:TLE917512 TUZ917503:TVA917512 UEV917503:UEW917512 UOR917503:UOS917512 UYN917503:UYO917512 VIJ917503:VIK917512 VSF917503:VSG917512 WCB917503:WCC917512 WLX917503:WLY917512 WVT917503:WVU917512 JH983039:JI983048 TD983039:TE983048 ACZ983039:ADA983048 AMV983039:AMW983048 AWR983039:AWS983048 BGN983039:BGO983048 BQJ983039:BQK983048 CAF983039:CAG983048 CKB983039:CKC983048 CTX983039:CTY983048 DDT983039:DDU983048 DNP983039:DNQ983048 DXL983039:DXM983048 EHH983039:EHI983048 ERD983039:ERE983048 FAZ983039:FBA983048 FKV983039:FKW983048 FUR983039:FUS983048 GEN983039:GEO983048 GOJ983039:GOK983048 GYF983039:GYG983048 HIB983039:HIC983048 HRX983039:HRY983048 IBT983039:IBU983048 ILP983039:ILQ983048 IVL983039:IVM983048 JFH983039:JFI983048 JPD983039:JPE983048 JYZ983039:JZA983048 KIV983039:KIW983048 KSR983039:KSS983048 LCN983039:LCO983048 LMJ983039:LMK983048 LWF983039:LWG983048 MGB983039:MGC983048 MPX983039:MPY983048 MZT983039:MZU983048 NJP983039:NJQ983048 NTL983039:NTM983048 ODH983039:ODI983048 OND983039:ONE983048 OWZ983039:OXA983048 PGV983039:PGW983048 PQR983039:PQS983048 QAN983039:QAO983048 QKJ983039:QKK983048 QUF983039:QUG983048 REB983039:REC983048 RNX983039:RNY983048 RXT983039:RXU983048 SHP983039:SHQ983048 SRL983039:SRM983048 TBH983039:TBI983048 TLD983039:TLE983048 TUZ983039:TVA983048 UEV983039:UEW983048 UOR983039:UOS983048 UYN983039:UYO983048 VIJ983039:VIK983048 VSF983039:VSG983048 WCB983039:WCC983048 WLX983039:WLY983048 WVT983039:WVU983048 FS65536:FS65544 PO65536:PO65544 ZK65536:ZK65544 AJG65536:AJG65544 ATC65536:ATC65544 BCY65536:BCY65544 BMU65536:BMU65544 BWQ65536:BWQ65544 CGM65536:CGM65544 CQI65536:CQI65544 DAE65536:DAE65544 DKA65536:DKA65544 DTW65536:DTW65544 EDS65536:EDS65544 ENO65536:ENO65544 EXK65536:EXK65544 FHG65536:FHG65544 FRC65536:FRC65544 GAY65536:GAY65544 GKU65536:GKU65544 GUQ65536:GUQ65544 HEM65536:HEM65544 HOI65536:HOI65544 HYE65536:HYE65544 IIA65536:IIA65544 IRW65536:IRW65544 JBS65536:JBS65544 JLO65536:JLO65544 JVK65536:JVK65544 KFG65536:KFG65544 KPC65536:KPC65544 KYY65536:KYY65544 LIU65536:LIU65544 LSQ65536:LSQ65544 MCM65536:MCM65544 MMI65536:MMI65544 MWE65536:MWE65544 NGA65536:NGA65544 NPW65536:NPW65544 NZS65536:NZS65544 OJO65536:OJO65544 OTK65536:OTK65544 PDG65536:PDG65544 PNC65536:PNC65544 PWY65536:PWY65544 QGU65536:QGU65544 QQQ65536:QQQ65544 RAM65536:RAM65544 RKI65536:RKI65544 RUE65536:RUE65544 SEA65536:SEA65544 SNW65536:SNW65544 SXS65536:SXS65544 THO65536:THO65544 TRK65536:TRK65544 UBG65536:UBG65544 ULC65536:ULC65544 UUY65536:UUY65544 VEU65536:VEU65544 VOQ65536:VOQ65544 VYM65536:VYM65544 WII65536:WII65544 WSE65536:WSE65544 FS131072:FS131080 PO131072:PO131080 ZK131072:ZK131080 AJG131072:AJG131080 ATC131072:ATC131080 BCY131072:BCY131080 BMU131072:BMU131080 BWQ131072:BWQ131080 CGM131072:CGM131080 CQI131072:CQI131080 DAE131072:DAE131080 DKA131072:DKA131080 DTW131072:DTW131080 EDS131072:EDS131080 ENO131072:ENO131080 EXK131072:EXK131080 FHG131072:FHG131080 FRC131072:FRC131080 GAY131072:GAY131080 GKU131072:GKU131080 GUQ131072:GUQ131080 HEM131072:HEM131080 HOI131072:HOI131080 HYE131072:HYE131080 IIA131072:IIA131080 IRW131072:IRW131080 JBS131072:JBS131080 JLO131072:JLO131080 JVK131072:JVK131080 KFG131072:KFG131080 KPC131072:KPC131080 KYY131072:KYY131080 LIU131072:LIU131080 LSQ131072:LSQ131080 MCM131072:MCM131080 MMI131072:MMI131080 MWE131072:MWE131080 NGA131072:NGA131080 NPW131072:NPW131080 NZS131072:NZS131080 OJO131072:OJO131080 OTK131072:OTK131080 PDG131072:PDG131080 PNC131072:PNC131080 PWY131072:PWY131080 QGU131072:QGU131080 QQQ131072:QQQ131080 RAM131072:RAM131080 RKI131072:RKI131080 RUE131072:RUE131080 SEA131072:SEA131080 SNW131072:SNW131080 SXS131072:SXS131080 THO131072:THO131080 TRK131072:TRK131080 UBG131072:UBG131080 ULC131072:ULC131080 UUY131072:UUY131080 VEU131072:VEU131080 VOQ131072:VOQ131080 VYM131072:VYM131080 WII131072:WII131080 WSE131072:WSE131080 FS196608:FS196616 PO196608:PO196616 ZK196608:ZK196616 AJG196608:AJG196616 ATC196608:ATC196616 BCY196608:BCY196616 BMU196608:BMU196616 BWQ196608:BWQ196616 CGM196608:CGM196616 CQI196608:CQI196616 DAE196608:DAE196616 DKA196608:DKA196616 DTW196608:DTW196616 EDS196608:EDS196616 ENO196608:ENO196616 EXK196608:EXK196616 FHG196608:FHG196616 FRC196608:FRC196616 GAY196608:GAY196616 GKU196608:GKU196616 GUQ196608:GUQ196616 HEM196608:HEM196616 HOI196608:HOI196616 HYE196608:HYE196616 IIA196608:IIA196616 IRW196608:IRW196616 JBS196608:JBS196616 JLO196608:JLO196616 JVK196608:JVK196616 KFG196608:KFG196616 KPC196608:KPC196616 KYY196608:KYY196616 LIU196608:LIU196616 LSQ196608:LSQ196616 MCM196608:MCM196616 MMI196608:MMI196616 MWE196608:MWE196616 NGA196608:NGA196616 NPW196608:NPW196616 NZS196608:NZS196616 OJO196608:OJO196616 OTK196608:OTK196616 PDG196608:PDG196616 PNC196608:PNC196616 PWY196608:PWY196616 QGU196608:QGU196616 QQQ196608:QQQ196616 RAM196608:RAM196616 RKI196608:RKI196616 RUE196608:RUE196616 SEA196608:SEA196616 SNW196608:SNW196616 SXS196608:SXS196616 THO196608:THO196616 TRK196608:TRK196616 UBG196608:UBG196616 ULC196608:ULC196616 UUY196608:UUY196616 VEU196608:VEU196616 VOQ196608:VOQ196616 VYM196608:VYM196616 WII196608:WII196616 WSE196608:WSE196616 FS262144:FS262152 PO262144:PO262152 ZK262144:ZK262152 AJG262144:AJG262152 ATC262144:ATC262152 BCY262144:BCY262152 BMU262144:BMU262152 BWQ262144:BWQ262152 CGM262144:CGM262152 CQI262144:CQI262152 DAE262144:DAE262152 DKA262144:DKA262152 DTW262144:DTW262152 EDS262144:EDS262152 ENO262144:ENO262152 EXK262144:EXK262152 FHG262144:FHG262152 FRC262144:FRC262152 GAY262144:GAY262152 GKU262144:GKU262152 GUQ262144:GUQ262152 HEM262144:HEM262152 HOI262144:HOI262152 HYE262144:HYE262152 IIA262144:IIA262152 IRW262144:IRW262152 JBS262144:JBS262152 JLO262144:JLO262152 JVK262144:JVK262152 KFG262144:KFG262152 KPC262144:KPC262152 KYY262144:KYY262152 LIU262144:LIU262152 LSQ262144:LSQ262152 MCM262144:MCM262152 MMI262144:MMI262152 MWE262144:MWE262152 NGA262144:NGA262152 NPW262144:NPW262152 NZS262144:NZS262152 OJO262144:OJO262152 OTK262144:OTK262152 PDG262144:PDG262152 PNC262144:PNC262152 PWY262144:PWY262152 QGU262144:QGU262152 QQQ262144:QQQ262152 RAM262144:RAM262152 RKI262144:RKI262152 RUE262144:RUE262152 SEA262144:SEA262152 SNW262144:SNW262152 SXS262144:SXS262152 THO262144:THO262152 TRK262144:TRK262152 UBG262144:UBG262152 ULC262144:ULC262152 UUY262144:UUY262152 VEU262144:VEU262152 VOQ262144:VOQ262152 VYM262144:VYM262152 WII262144:WII262152 WSE262144:WSE262152 FS327680:FS327688 PO327680:PO327688 ZK327680:ZK327688 AJG327680:AJG327688 ATC327680:ATC327688 BCY327680:BCY327688 BMU327680:BMU327688 BWQ327680:BWQ327688 CGM327680:CGM327688 CQI327680:CQI327688 DAE327680:DAE327688 DKA327680:DKA327688 DTW327680:DTW327688 EDS327680:EDS327688 ENO327680:ENO327688 EXK327680:EXK327688 FHG327680:FHG327688 FRC327680:FRC327688 GAY327680:GAY327688 GKU327680:GKU327688 GUQ327680:GUQ327688 HEM327680:HEM327688 HOI327680:HOI327688 HYE327680:HYE327688 IIA327680:IIA327688 IRW327680:IRW327688 JBS327680:JBS327688 JLO327680:JLO327688 JVK327680:JVK327688 KFG327680:KFG327688 KPC327680:KPC327688 KYY327680:KYY327688 LIU327680:LIU327688 LSQ327680:LSQ327688 MCM327680:MCM327688 MMI327680:MMI327688 MWE327680:MWE327688 NGA327680:NGA327688 NPW327680:NPW327688 NZS327680:NZS327688 OJO327680:OJO327688 OTK327680:OTK327688 PDG327680:PDG327688 PNC327680:PNC327688 PWY327680:PWY327688 QGU327680:QGU327688 QQQ327680:QQQ327688 RAM327680:RAM327688 RKI327680:RKI327688 RUE327680:RUE327688 SEA327680:SEA327688 SNW327680:SNW327688 SXS327680:SXS327688 THO327680:THO327688 TRK327680:TRK327688 UBG327680:UBG327688 ULC327680:ULC327688 UUY327680:UUY327688 VEU327680:VEU327688 VOQ327680:VOQ327688 VYM327680:VYM327688 WII327680:WII327688 WSE327680:WSE327688 FS393216:FS393224 PO393216:PO393224 ZK393216:ZK393224 AJG393216:AJG393224 ATC393216:ATC393224 BCY393216:BCY393224 BMU393216:BMU393224 BWQ393216:BWQ393224 CGM393216:CGM393224 CQI393216:CQI393224 DAE393216:DAE393224 DKA393216:DKA393224 DTW393216:DTW393224 EDS393216:EDS393224 ENO393216:ENO393224 EXK393216:EXK393224 FHG393216:FHG393224 FRC393216:FRC393224 GAY393216:GAY393224 GKU393216:GKU393224 GUQ393216:GUQ393224 HEM393216:HEM393224 HOI393216:HOI393224 HYE393216:HYE393224 IIA393216:IIA393224 IRW393216:IRW393224 JBS393216:JBS393224 JLO393216:JLO393224 JVK393216:JVK393224 KFG393216:KFG393224 KPC393216:KPC393224 KYY393216:KYY393224 LIU393216:LIU393224 LSQ393216:LSQ393224 MCM393216:MCM393224 MMI393216:MMI393224 MWE393216:MWE393224 NGA393216:NGA393224 NPW393216:NPW393224 NZS393216:NZS393224 OJO393216:OJO393224 OTK393216:OTK393224 PDG393216:PDG393224 PNC393216:PNC393224 PWY393216:PWY393224 QGU393216:QGU393224 QQQ393216:QQQ393224 RAM393216:RAM393224 RKI393216:RKI393224 RUE393216:RUE393224 SEA393216:SEA393224 SNW393216:SNW393224 SXS393216:SXS393224 THO393216:THO393224 TRK393216:TRK393224 UBG393216:UBG393224 ULC393216:ULC393224 UUY393216:UUY393224 VEU393216:VEU393224 VOQ393216:VOQ393224 VYM393216:VYM393224 WII393216:WII393224 WSE393216:WSE393224 FS458752:FS458760 PO458752:PO458760 ZK458752:ZK458760 AJG458752:AJG458760 ATC458752:ATC458760 BCY458752:BCY458760 BMU458752:BMU458760 BWQ458752:BWQ458760 CGM458752:CGM458760 CQI458752:CQI458760 DAE458752:DAE458760 DKA458752:DKA458760 DTW458752:DTW458760 EDS458752:EDS458760 ENO458752:ENO458760 EXK458752:EXK458760 FHG458752:FHG458760 FRC458752:FRC458760 GAY458752:GAY458760 GKU458752:GKU458760 GUQ458752:GUQ458760 HEM458752:HEM458760 HOI458752:HOI458760 HYE458752:HYE458760 IIA458752:IIA458760 IRW458752:IRW458760 JBS458752:JBS458760 JLO458752:JLO458760 JVK458752:JVK458760 KFG458752:KFG458760 KPC458752:KPC458760 KYY458752:KYY458760 LIU458752:LIU458760 LSQ458752:LSQ458760 MCM458752:MCM458760 MMI458752:MMI458760 MWE458752:MWE458760 NGA458752:NGA458760 NPW458752:NPW458760 NZS458752:NZS458760 OJO458752:OJO458760 OTK458752:OTK458760 PDG458752:PDG458760 PNC458752:PNC458760 PWY458752:PWY458760 QGU458752:QGU458760 QQQ458752:QQQ458760 RAM458752:RAM458760 RKI458752:RKI458760 RUE458752:RUE458760 SEA458752:SEA458760 SNW458752:SNW458760 SXS458752:SXS458760 THO458752:THO458760 TRK458752:TRK458760 UBG458752:UBG458760 ULC458752:ULC458760 UUY458752:UUY458760 VEU458752:VEU458760 VOQ458752:VOQ458760 VYM458752:VYM458760 WII458752:WII458760 WSE458752:WSE458760 FS524288:FS524296 PO524288:PO524296 ZK524288:ZK524296 AJG524288:AJG524296 ATC524288:ATC524296 BCY524288:BCY524296 BMU524288:BMU524296 BWQ524288:BWQ524296 CGM524288:CGM524296 CQI524288:CQI524296 DAE524288:DAE524296 DKA524288:DKA524296 DTW524288:DTW524296 EDS524288:EDS524296 ENO524288:ENO524296 EXK524288:EXK524296 FHG524288:FHG524296 FRC524288:FRC524296 GAY524288:GAY524296 GKU524288:GKU524296 GUQ524288:GUQ524296 HEM524288:HEM524296 HOI524288:HOI524296 HYE524288:HYE524296 IIA524288:IIA524296 IRW524288:IRW524296 JBS524288:JBS524296 JLO524288:JLO524296 JVK524288:JVK524296 KFG524288:KFG524296 KPC524288:KPC524296 KYY524288:KYY524296 LIU524288:LIU524296 LSQ524288:LSQ524296 MCM524288:MCM524296 MMI524288:MMI524296 MWE524288:MWE524296 NGA524288:NGA524296 NPW524288:NPW524296 NZS524288:NZS524296 OJO524288:OJO524296 OTK524288:OTK524296 PDG524288:PDG524296 PNC524288:PNC524296 PWY524288:PWY524296 QGU524288:QGU524296 QQQ524288:QQQ524296 RAM524288:RAM524296 RKI524288:RKI524296 RUE524288:RUE524296 SEA524288:SEA524296 SNW524288:SNW524296 SXS524288:SXS524296 THO524288:THO524296 TRK524288:TRK524296 UBG524288:UBG524296 ULC524288:ULC524296 UUY524288:UUY524296 VEU524288:VEU524296 VOQ524288:VOQ524296 VYM524288:VYM524296 WII524288:WII524296 WSE524288:WSE524296 FS589824:FS589832 PO589824:PO589832 ZK589824:ZK589832 AJG589824:AJG589832 ATC589824:ATC589832 BCY589824:BCY589832 BMU589824:BMU589832 BWQ589824:BWQ589832 CGM589824:CGM589832 CQI589824:CQI589832 DAE589824:DAE589832 DKA589824:DKA589832 DTW589824:DTW589832 EDS589824:EDS589832 ENO589824:ENO589832 EXK589824:EXK589832 FHG589824:FHG589832 FRC589824:FRC589832 GAY589824:GAY589832 GKU589824:GKU589832 GUQ589824:GUQ589832 HEM589824:HEM589832 HOI589824:HOI589832 HYE589824:HYE589832 IIA589824:IIA589832 IRW589824:IRW589832 JBS589824:JBS589832 JLO589824:JLO589832 JVK589824:JVK589832 KFG589824:KFG589832 KPC589824:KPC589832 KYY589824:KYY589832 LIU589824:LIU589832 LSQ589824:LSQ589832 MCM589824:MCM589832 MMI589824:MMI589832 MWE589824:MWE589832 NGA589824:NGA589832 NPW589824:NPW589832 NZS589824:NZS589832 OJO589824:OJO589832 OTK589824:OTK589832 PDG589824:PDG589832 PNC589824:PNC589832 PWY589824:PWY589832 QGU589824:QGU589832 QQQ589824:QQQ589832 RAM589824:RAM589832 RKI589824:RKI589832 RUE589824:RUE589832 SEA589824:SEA589832 SNW589824:SNW589832 SXS589824:SXS589832 THO589824:THO589832 TRK589824:TRK589832 UBG589824:UBG589832 ULC589824:ULC589832 UUY589824:UUY589832 VEU589824:VEU589832 VOQ589824:VOQ589832 VYM589824:VYM589832 WII589824:WII589832 WSE589824:WSE589832 FS655360:FS655368 PO655360:PO655368 ZK655360:ZK655368 AJG655360:AJG655368 ATC655360:ATC655368 BCY655360:BCY655368 BMU655360:BMU655368 BWQ655360:BWQ655368 CGM655360:CGM655368 CQI655360:CQI655368 DAE655360:DAE655368 DKA655360:DKA655368 DTW655360:DTW655368 EDS655360:EDS655368 ENO655360:ENO655368 EXK655360:EXK655368 FHG655360:FHG655368 FRC655360:FRC655368 GAY655360:GAY655368 GKU655360:GKU655368 GUQ655360:GUQ655368 HEM655360:HEM655368 HOI655360:HOI655368 HYE655360:HYE655368 IIA655360:IIA655368 IRW655360:IRW655368 JBS655360:JBS655368 JLO655360:JLO655368 JVK655360:JVK655368 KFG655360:KFG655368 KPC655360:KPC655368 KYY655360:KYY655368 LIU655360:LIU655368 LSQ655360:LSQ655368 MCM655360:MCM655368 MMI655360:MMI655368 MWE655360:MWE655368 NGA655360:NGA655368 NPW655360:NPW655368 NZS655360:NZS655368 OJO655360:OJO655368 OTK655360:OTK655368 PDG655360:PDG655368 PNC655360:PNC655368 PWY655360:PWY655368 QGU655360:QGU655368 QQQ655360:QQQ655368 RAM655360:RAM655368 RKI655360:RKI655368 RUE655360:RUE655368 SEA655360:SEA655368 SNW655360:SNW655368 SXS655360:SXS655368 THO655360:THO655368 TRK655360:TRK655368 UBG655360:UBG655368 ULC655360:ULC655368 UUY655360:UUY655368 VEU655360:VEU655368 VOQ655360:VOQ655368 VYM655360:VYM655368 WII655360:WII655368 WSE655360:WSE655368 FS720896:FS720904 PO720896:PO720904 ZK720896:ZK720904 AJG720896:AJG720904 ATC720896:ATC720904 BCY720896:BCY720904 BMU720896:BMU720904 BWQ720896:BWQ720904 CGM720896:CGM720904 CQI720896:CQI720904 DAE720896:DAE720904 DKA720896:DKA720904 DTW720896:DTW720904 EDS720896:EDS720904 ENO720896:ENO720904 EXK720896:EXK720904 FHG720896:FHG720904 FRC720896:FRC720904 GAY720896:GAY720904 GKU720896:GKU720904 GUQ720896:GUQ720904 HEM720896:HEM720904 HOI720896:HOI720904 HYE720896:HYE720904 IIA720896:IIA720904 IRW720896:IRW720904 JBS720896:JBS720904 JLO720896:JLO720904 JVK720896:JVK720904 KFG720896:KFG720904 KPC720896:KPC720904 KYY720896:KYY720904 LIU720896:LIU720904 LSQ720896:LSQ720904 MCM720896:MCM720904 MMI720896:MMI720904 MWE720896:MWE720904 NGA720896:NGA720904 NPW720896:NPW720904 NZS720896:NZS720904 OJO720896:OJO720904 OTK720896:OTK720904 PDG720896:PDG720904 PNC720896:PNC720904 PWY720896:PWY720904 QGU720896:QGU720904 QQQ720896:QQQ720904 RAM720896:RAM720904 RKI720896:RKI720904 RUE720896:RUE720904 SEA720896:SEA720904 SNW720896:SNW720904 SXS720896:SXS720904 THO720896:THO720904 TRK720896:TRK720904 UBG720896:UBG720904 ULC720896:ULC720904 UUY720896:UUY720904 VEU720896:VEU720904 VOQ720896:VOQ720904 VYM720896:VYM720904 WII720896:WII720904 WSE720896:WSE720904 FS786432:FS786440 PO786432:PO786440 ZK786432:ZK786440 AJG786432:AJG786440 ATC786432:ATC786440 BCY786432:BCY786440 BMU786432:BMU786440 BWQ786432:BWQ786440 CGM786432:CGM786440 CQI786432:CQI786440 DAE786432:DAE786440 DKA786432:DKA786440 DTW786432:DTW786440 EDS786432:EDS786440 ENO786432:ENO786440 EXK786432:EXK786440 FHG786432:FHG786440 FRC786432:FRC786440 GAY786432:GAY786440 GKU786432:GKU786440 GUQ786432:GUQ786440 HEM786432:HEM786440 HOI786432:HOI786440 HYE786432:HYE786440 IIA786432:IIA786440 IRW786432:IRW786440 JBS786432:JBS786440 JLO786432:JLO786440 JVK786432:JVK786440 KFG786432:KFG786440 KPC786432:KPC786440 KYY786432:KYY786440 LIU786432:LIU786440 LSQ786432:LSQ786440 MCM786432:MCM786440 MMI786432:MMI786440 MWE786432:MWE786440 NGA786432:NGA786440 NPW786432:NPW786440 NZS786432:NZS786440 OJO786432:OJO786440 OTK786432:OTK786440 PDG786432:PDG786440 PNC786432:PNC786440 PWY786432:PWY786440 QGU786432:QGU786440 QQQ786432:QQQ786440 RAM786432:RAM786440 RKI786432:RKI786440 RUE786432:RUE786440 SEA786432:SEA786440 SNW786432:SNW786440 SXS786432:SXS786440 THO786432:THO786440 TRK786432:TRK786440 UBG786432:UBG786440 ULC786432:ULC786440 UUY786432:UUY786440 VEU786432:VEU786440 VOQ786432:VOQ786440 VYM786432:VYM786440 WII786432:WII786440 WSE786432:WSE786440 FS851968:FS851976 PO851968:PO851976 ZK851968:ZK851976 AJG851968:AJG851976 ATC851968:ATC851976 BCY851968:BCY851976 BMU851968:BMU851976 BWQ851968:BWQ851976 CGM851968:CGM851976 CQI851968:CQI851976 DAE851968:DAE851976 DKA851968:DKA851976 DTW851968:DTW851976 EDS851968:EDS851976 ENO851968:ENO851976 EXK851968:EXK851976 FHG851968:FHG851976 FRC851968:FRC851976 GAY851968:GAY851976 GKU851968:GKU851976 GUQ851968:GUQ851976 HEM851968:HEM851976 HOI851968:HOI851976 HYE851968:HYE851976 IIA851968:IIA851976 IRW851968:IRW851976 JBS851968:JBS851976 JLO851968:JLO851976 JVK851968:JVK851976 KFG851968:KFG851976 KPC851968:KPC851976 KYY851968:KYY851976 LIU851968:LIU851976 LSQ851968:LSQ851976 MCM851968:MCM851976 MMI851968:MMI851976 MWE851968:MWE851976 NGA851968:NGA851976 NPW851968:NPW851976 NZS851968:NZS851976 OJO851968:OJO851976 OTK851968:OTK851976 PDG851968:PDG851976 PNC851968:PNC851976 PWY851968:PWY851976 QGU851968:QGU851976 QQQ851968:QQQ851976 RAM851968:RAM851976 RKI851968:RKI851976 RUE851968:RUE851976 SEA851968:SEA851976 SNW851968:SNW851976 SXS851968:SXS851976 THO851968:THO851976 TRK851968:TRK851976 UBG851968:UBG851976 ULC851968:ULC851976 UUY851968:UUY851976 VEU851968:VEU851976 VOQ851968:VOQ851976 VYM851968:VYM851976 WII851968:WII851976 WSE851968:WSE851976 FS917504:FS917512 PO917504:PO917512 ZK917504:ZK917512 AJG917504:AJG917512 ATC917504:ATC917512 BCY917504:BCY917512 BMU917504:BMU917512 BWQ917504:BWQ917512 CGM917504:CGM917512 CQI917504:CQI917512 DAE917504:DAE917512 DKA917504:DKA917512 DTW917504:DTW917512 EDS917504:EDS917512 ENO917504:ENO917512 EXK917504:EXK917512 FHG917504:FHG917512 FRC917504:FRC917512 GAY917504:GAY917512 GKU917504:GKU917512 GUQ917504:GUQ917512 HEM917504:HEM917512 HOI917504:HOI917512 HYE917504:HYE917512 IIA917504:IIA917512 IRW917504:IRW917512 JBS917504:JBS917512 JLO917504:JLO917512 JVK917504:JVK917512 KFG917504:KFG917512 KPC917504:KPC917512 KYY917504:KYY917512 LIU917504:LIU917512 LSQ917504:LSQ917512 MCM917504:MCM917512 MMI917504:MMI917512 MWE917504:MWE917512 NGA917504:NGA917512 NPW917504:NPW917512 NZS917504:NZS917512 OJO917504:OJO917512 OTK917504:OTK917512 PDG917504:PDG917512 PNC917504:PNC917512 PWY917504:PWY917512 QGU917504:QGU917512 QQQ917504:QQQ917512 RAM917504:RAM917512 RKI917504:RKI917512 RUE917504:RUE917512 SEA917504:SEA917512 SNW917504:SNW917512 SXS917504:SXS917512 THO917504:THO917512 TRK917504:TRK917512 UBG917504:UBG917512 ULC917504:ULC917512 UUY917504:UUY917512 VEU917504:VEU917512 VOQ917504:VOQ917512 VYM917504:VYM917512 WII917504:WII917512 WSE917504:WSE917512 FS983040:FS983048 PO983040:PO983048 ZK983040:ZK983048 AJG983040:AJG983048 ATC983040:ATC983048 BCY983040:BCY983048 BMU983040:BMU983048 BWQ983040:BWQ983048 CGM983040:CGM983048 CQI983040:CQI983048 DAE983040:DAE983048 DKA983040:DKA983048 DTW983040:DTW983048 EDS983040:EDS983048 ENO983040:ENO983048 EXK983040:EXK983048 FHG983040:FHG983048 FRC983040:FRC983048 GAY983040:GAY983048 GKU983040:GKU983048 GUQ983040:GUQ983048 HEM983040:HEM983048 HOI983040:HOI983048 HYE983040:HYE983048 IIA983040:IIA983048 IRW983040:IRW983048 JBS983040:JBS983048 JLO983040:JLO983048 JVK983040:JVK983048 KFG983040:KFG983048 KPC983040:KPC983048 KYY983040:KYY983048 LIU983040:LIU983048 LSQ983040:LSQ983048 MCM983040:MCM983048 MMI983040:MMI983048 MWE983040:MWE983048 NGA983040:NGA983048 NPW983040:NPW983048 NZS983040:NZS983048 OJO983040:OJO983048 OTK983040:OTK983048 PDG983040:PDG983048 PNC983040:PNC983048 PWY983040:PWY983048 QGU983040:QGU983048 QQQ983040:QQQ983048 RAM983040:RAM983048 RKI983040:RKI983048 RUE983040:RUE983048 SEA983040:SEA983048 SNW983040:SNW983048 SXS983040:SXS983048 THO983040:THO983048 TRK983040:TRK983048 UBG983040:UBG983048 ULC983040:ULC983048 UUY983040:UUY983048 VEU983040:VEU983048 VOQ983040:VOQ983048 VYM983040:VYM983048 WII983040:WII983048 WSE983040:WSE983048 L65535:T65544 GL65535:GL65544 QH65535:QH65544 AAD65535:AAD65544 AJZ65535:AJZ65544 ATV65535:ATV65544 BDR65535:BDR65544 BNN65535:BNN65544 BXJ65535:BXJ65544 CHF65535:CHF65544 CRB65535:CRB65544 DAX65535:DAX65544 DKT65535:DKT65544 DUP65535:DUP65544 EEL65535:EEL65544 EOH65535:EOH65544 EYD65535:EYD65544 FHZ65535:FHZ65544 FRV65535:FRV65544 GBR65535:GBR65544 GLN65535:GLN65544 GVJ65535:GVJ65544 HFF65535:HFF65544 HPB65535:HPB65544 HYX65535:HYX65544 IIT65535:IIT65544 ISP65535:ISP65544 JCL65535:JCL65544 JMH65535:JMH65544 JWD65535:JWD65544 KFZ65535:KFZ65544 KPV65535:KPV65544 KZR65535:KZR65544 LJN65535:LJN65544 LTJ65535:LTJ65544 MDF65535:MDF65544 MNB65535:MNB65544 MWX65535:MWX65544 NGT65535:NGT65544 NQP65535:NQP65544 OAL65535:OAL65544 OKH65535:OKH65544 OUD65535:OUD65544 PDZ65535:PDZ65544 PNV65535:PNV65544 PXR65535:PXR65544 QHN65535:QHN65544 QRJ65535:QRJ65544 RBF65535:RBF65544 RLB65535:RLB65544 RUX65535:RUX65544 SET65535:SET65544 SOP65535:SOP65544 SYL65535:SYL65544 TIH65535:TIH65544 TSD65535:TSD65544 UBZ65535:UBZ65544 ULV65535:ULV65544 UVR65535:UVR65544 VFN65535:VFN65544 VPJ65535:VPJ65544 VZF65535:VZF65544 WJB65535:WJB65544 WSX65535:WSX65544 L131071:T131080 GL131071:GL131080 QH131071:QH131080 AAD131071:AAD131080 AJZ131071:AJZ131080 ATV131071:ATV131080 BDR131071:BDR131080 BNN131071:BNN131080 BXJ131071:BXJ131080 CHF131071:CHF131080 CRB131071:CRB131080 DAX131071:DAX131080 DKT131071:DKT131080 DUP131071:DUP131080 EEL131071:EEL131080 EOH131071:EOH131080 EYD131071:EYD131080 FHZ131071:FHZ131080 FRV131071:FRV131080 GBR131071:GBR131080 GLN131071:GLN131080 GVJ131071:GVJ131080 HFF131071:HFF131080 HPB131071:HPB131080 HYX131071:HYX131080 IIT131071:IIT131080 ISP131071:ISP131080 JCL131071:JCL131080 JMH131071:JMH131080 JWD131071:JWD131080 KFZ131071:KFZ131080 KPV131071:KPV131080 KZR131071:KZR131080 LJN131071:LJN131080 LTJ131071:LTJ131080 MDF131071:MDF131080 MNB131071:MNB131080 MWX131071:MWX131080 NGT131071:NGT131080 NQP131071:NQP131080 OAL131071:OAL131080 OKH131071:OKH131080 OUD131071:OUD131080 PDZ131071:PDZ131080 PNV131071:PNV131080 PXR131071:PXR131080 QHN131071:QHN131080 QRJ131071:QRJ131080 RBF131071:RBF131080 RLB131071:RLB131080 RUX131071:RUX131080 SET131071:SET131080 SOP131071:SOP131080 SYL131071:SYL131080 TIH131071:TIH131080 TSD131071:TSD131080 UBZ131071:UBZ131080 ULV131071:ULV131080 UVR131071:UVR131080 VFN131071:VFN131080 VPJ131071:VPJ131080 VZF131071:VZF131080 WJB131071:WJB131080 WSX131071:WSX131080 L196607:T196616 GL196607:GL196616 QH196607:QH196616 AAD196607:AAD196616 AJZ196607:AJZ196616 ATV196607:ATV196616 BDR196607:BDR196616 BNN196607:BNN196616 BXJ196607:BXJ196616 CHF196607:CHF196616 CRB196607:CRB196616 DAX196607:DAX196616 DKT196607:DKT196616 DUP196607:DUP196616 EEL196607:EEL196616 EOH196607:EOH196616 EYD196607:EYD196616 FHZ196607:FHZ196616 FRV196607:FRV196616 GBR196607:GBR196616 GLN196607:GLN196616 GVJ196607:GVJ196616 HFF196607:HFF196616 HPB196607:HPB196616 HYX196607:HYX196616 IIT196607:IIT196616 ISP196607:ISP196616 JCL196607:JCL196616 JMH196607:JMH196616 JWD196607:JWD196616 KFZ196607:KFZ196616 KPV196607:KPV196616 KZR196607:KZR196616 LJN196607:LJN196616 LTJ196607:LTJ196616 MDF196607:MDF196616 MNB196607:MNB196616 MWX196607:MWX196616 NGT196607:NGT196616 NQP196607:NQP196616 OAL196607:OAL196616 OKH196607:OKH196616 OUD196607:OUD196616 PDZ196607:PDZ196616 PNV196607:PNV196616 PXR196607:PXR196616 QHN196607:QHN196616 QRJ196607:QRJ196616 RBF196607:RBF196616 RLB196607:RLB196616 RUX196607:RUX196616 SET196607:SET196616 SOP196607:SOP196616 SYL196607:SYL196616 TIH196607:TIH196616 TSD196607:TSD196616 UBZ196607:UBZ196616 ULV196607:ULV196616 UVR196607:UVR196616 VFN196607:VFN196616 VPJ196607:VPJ196616 VZF196607:VZF196616 WJB196607:WJB196616 WSX196607:WSX196616 L262143:T262152 GL262143:GL262152 QH262143:QH262152 AAD262143:AAD262152 AJZ262143:AJZ262152 ATV262143:ATV262152 BDR262143:BDR262152 BNN262143:BNN262152 BXJ262143:BXJ262152 CHF262143:CHF262152 CRB262143:CRB262152 DAX262143:DAX262152 DKT262143:DKT262152 DUP262143:DUP262152 EEL262143:EEL262152 EOH262143:EOH262152 EYD262143:EYD262152 FHZ262143:FHZ262152 FRV262143:FRV262152 GBR262143:GBR262152 GLN262143:GLN262152 GVJ262143:GVJ262152 HFF262143:HFF262152 HPB262143:HPB262152 HYX262143:HYX262152 IIT262143:IIT262152 ISP262143:ISP262152 JCL262143:JCL262152 JMH262143:JMH262152 JWD262143:JWD262152 KFZ262143:KFZ262152 KPV262143:KPV262152 KZR262143:KZR262152 LJN262143:LJN262152 LTJ262143:LTJ262152 MDF262143:MDF262152 MNB262143:MNB262152 MWX262143:MWX262152 NGT262143:NGT262152 NQP262143:NQP262152 OAL262143:OAL262152 OKH262143:OKH262152 OUD262143:OUD262152 PDZ262143:PDZ262152 PNV262143:PNV262152 PXR262143:PXR262152 QHN262143:QHN262152 QRJ262143:QRJ262152 RBF262143:RBF262152 RLB262143:RLB262152 RUX262143:RUX262152 SET262143:SET262152 SOP262143:SOP262152 SYL262143:SYL262152 TIH262143:TIH262152 TSD262143:TSD262152 UBZ262143:UBZ262152 ULV262143:ULV262152 UVR262143:UVR262152 VFN262143:VFN262152 VPJ262143:VPJ262152 VZF262143:VZF262152 WJB262143:WJB262152 WSX262143:WSX262152 L327679:T327688 GL327679:GL327688 QH327679:QH327688 AAD327679:AAD327688 AJZ327679:AJZ327688 ATV327679:ATV327688 BDR327679:BDR327688 BNN327679:BNN327688 BXJ327679:BXJ327688 CHF327679:CHF327688 CRB327679:CRB327688 DAX327679:DAX327688 DKT327679:DKT327688 DUP327679:DUP327688 EEL327679:EEL327688 EOH327679:EOH327688 EYD327679:EYD327688 FHZ327679:FHZ327688 FRV327679:FRV327688 GBR327679:GBR327688 GLN327679:GLN327688 GVJ327679:GVJ327688 HFF327679:HFF327688 HPB327679:HPB327688 HYX327679:HYX327688 IIT327679:IIT327688 ISP327679:ISP327688 JCL327679:JCL327688 JMH327679:JMH327688 JWD327679:JWD327688 KFZ327679:KFZ327688 KPV327679:KPV327688 KZR327679:KZR327688 LJN327679:LJN327688 LTJ327679:LTJ327688 MDF327679:MDF327688 MNB327679:MNB327688 MWX327679:MWX327688 NGT327679:NGT327688 NQP327679:NQP327688 OAL327679:OAL327688 OKH327679:OKH327688 OUD327679:OUD327688 PDZ327679:PDZ327688 PNV327679:PNV327688 PXR327679:PXR327688 QHN327679:QHN327688 QRJ327679:QRJ327688 RBF327679:RBF327688 RLB327679:RLB327688 RUX327679:RUX327688 SET327679:SET327688 SOP327679:SOP327688 SYL327679:SYL327688 TIH327679:TIH327688 TSD327679:TSD327688 UBZ327679:UBZ327688 ULV327679:ULV327688 UVR327679:UVR327688 VFN327679:VFN327688 VPJ327679:VPJ327688 VZF327679:VZF327688 WJB327679:WJB327688 WSX327679:WSX327688 L393215:T393224 GL393215:GL393224 QH393215:QH393224 AAD393215:AAD393224 AJZ393215:AJZ393224 ATV393215:ATV393224 BDR393215:BDR393224 BNN393215:BNN393224 BXJ393215:BXJ393224 CHF393215:CHF393224 CRB393215:CRB393224 DAX393215:DAX393224 DKT393215:DKT393224 DUP393215:DUP393224 EEL393215:EEL393224 EOH393215:EOH393224 EYD393215:EYD393224 FHZ393215:FHZ393224 FRV393215:FRV393224 GBR393215:GBR393224 GLN393215:GLN393224 GVJ393215:GVJ393224 HFF393215:HFF393224 HPB393215:HPB393224 HYX393215:HYX393224 IIT393215:IIT393224 ISP393215:ISP393224 JCL393215:JCL393224 JMH393215:JMH393224 JWD393215:JWD393224 KFZ393215:KFZ393224 KPV393215:KPV393224 KZR393215:KZR393224 LJN393215:LJN393224 LTJ393215:LTJ393224 MDF393215:MDF393224 MNB393215:MNB393224 MWX393215:MWX393224 NGT393215:NGT393224 NQP393215:NQP393224 OAL393215:OAL393224 OKH393215:OKH393224 OUD393215:OUD393224 PDZ393215:PDZ393224 PNV393215:PNV393224 PXR393215:PXR393224 QHN393215:QHN393224 QRJ393215:QRJ393224 RBF393215:RBF393224 RLB393215:RLB393224 RUX393215:RUX393224 SET393215:SET393224 SOP393215:SOP393224 SYL393215:SYL393224 TIH393215:TIH393224 TSD393215:TSD393224 UBZ393215:UBZ393224 ULV393215:ULV393224 UVR393215:UVR393224 VFN393215:VFN393224 VPJ393215:VPJ393224 VZF393215:VZF393224 WJB393215:WJB393224 WSX393215:WSX393224 L458751:T458760 GL458751:GL458760 QH458751:QH458760 AAD458751:AAD458760 AJZ458751:AJZ458760 ATV458751:ATV458760 BDR458751:BDR458760 BNN458751:BNN458760 BXJ458751:BXJ458760 CHF458751:CHF458760 CRB458751:CRB458760 DAX458751:DAX458760 DKT458751:DKT458760 DUP458751:DUP458760 EEL458751:EEL458760 EOH458751:EOH458760 EYD458751:EYD458760 FHZ458751:FHZ458760 FRV458751:FRV458760 GBR458751:GBR458760 GLN458751:GLN458760 GVJ458751:GVJ458760 HFF458751:HFF458760 HPB458751:HPB458760 HYX458751:HYX458760 IIT458751:IIT458760 ISP458751:ISP458760 JCL458751:JCL458760 JMH458751:JMH458760 JWD458751:JWD458760 KFZ458751:KFZ458760 KPV458751:KPV458760 KZR458751:KZR458760 LJN458751:LJN458760 LTJ458751:LTJ458760 MDF458751:MDF458760 MNB458751:MNB458760 MWX458751:MWX458760 NGT458751:NGT458760 NQP458751:NQP458760 OAL458751:OAL458760 OKH458751:OKH458760 OUD458751:OUD458760 PDZ458751:PDZ458760 PNV458751:PNV458760 PXR458751:PXR458760 QHN458751:QHN458760 QRJ458751:QRJ458760 RBF458751:RBF458760 RLB458751:RLB458760 RUX458751:RUX458760 SET458751:SET458760 SOP458751:SOP458760 SYL458751:SYL458760 TIH458751:TIH458760 TSD458751:TSD458760 UBZ458751:UBZ458760 ULV458751:ULV458760 UVR458751:UVR458760 VFN458751:VFN458760 VPJ458751:VPJ458760 VZF458751:VZF458760 WJB458751:WJB458760 WSX458751:WSX458760 L524287:T524296 GL524287:GL524296 QH524287:QH524296 AAD524287:AAD524296 AJZ524287:AJZ524296 ATV524287:ATV524296 BDR524287:BDR524296 BNN524287:BNN524296 BXJ524287:BXJ524296 CHF524287:CHF524296 CRB524287:CRB524296 DAX524287:DAX524296 DKT524287:DKT524296 DUP524287:DUP524296 EEL524287:EEL524296 EOH524287:EOH524296 EYD524287:EYD524296 FHZ524287:FHZ524296 FRV524287:FRV524296 GBR524287:GBR524296 GLN524287:GLN524296 GVJ524287:GVJ524296 HFF524287:HFF524296 HPB524287:HPB524296 HYX524287:HYX524296 IIT524287:IIT524296 ISP524287:ISP524296 JCL524287:JCL524296 JMH524287:JMH524296 JWD524287:JWD524296 KFZ524287:KFZ524296 KPV524287:KPV524296 KZR524287:KZR524296 LJN524287:LJN524296 LTJ524287:LTJ524296 MDF524287:MDF524296 MNB524287:MNB524296 MWX524287:MWX524296 NGT524287:NGT524296 NQP524287:NQP524296 OAL524287:OAL524296 OKH524287:OKH524296 OUD524287:OUD524296 PDZ524287:PDZ524296 PNV524287:PNV524296 PXR524287:PXR524296 QHN524287:QHN524296 QRJ524287:QRJ524296 RBF524287:RBF524296 RLB524287:RLB524296 RUX524287:RUX524296 SET524287:SET524296 SOP524287:SOP524296 SYL524287:SYL524296 TIH524287:TIH524296 TSD524287:TSD524296 UBZ524287:UBZ524296 ULV524287:ULV524296 UVR524287:UVR524296 VFN524287:VFN524296 VPJ524287:VPJ524296 VZF524287:VZF524296 WJB524287:WJB524296 WSX524287:WSX524296 L589823:T589832 GL589823:GL589832 QH589823:QH589832 AAD589823:AAD589832 AJZ589823:AJZ589832 ATV589823:ATV589832 BDR589823:BDR589832 BNN589823:BNN589832 BXJ589823:BXJ589832 CHF589823:CHF589832 CRB589823:CRB589832 DAX589823:DAX589832 DKT589823:DKT589832 DUP589823:DUP589832 EEL589823:EEL589832 EOH589823:EOH589832 EYD589823:EYD589832 FHZ589823:FHZ589832 FRV589823:FRV589832 GBR589823:GBR589832 GLN589823:GLN589832 GVJ589823:GVJ589832 HFF589823:HFF589832 HPB589823:HPB589832 HYX589823:HYX589832 IIT589823:IIT589832 ISP589823:ISP589832 JCL589823:JCL589832 JMH589823:JMH589832 JWD589823:JWD589832 KFZ589823:KFZ589832 KPV589823:KPV589832 KZR589823:KZR589832 LJN589823:LJN589832 LTJ589823:LTJ589832 MDF589823:MDF589832 MNB589823:MNB589832 MWX589823:MWX589832 NGT589823:NGT589832 NQP589823:NQP589832 OAL589823:OAL589832 OKH589823:OKH589832 OUD589823:OUD589832 PDZ589823:PDZ589832 PNV589823:PNV589832 PXR589823:PXR589832 QHN589823:QHN589832 QRJ589823:QRJ589832 RBF589823:RBF589832 RLB589823:RLB589832 RUX589823:RUX589832 SET589823:SET589832 SOP589823:SOP589832 SYL589823:SYL589832 TIH589823:TIH589832 TSD589823:TSD589832 UBZ589823:UBZ589832 ULV589823:ULV589832 UVR589823:UVR589832 VFN589823:VFN589832 VPJ589823:VPJ589832 VZF589823:VZF589832 WJB589823:WJB589832 WSX589823:WSX589832 L655359:T655368 GL655359:GL655368 QH655359:QH655368 AAD655359:AAD655368 AJZ655359:AJZ655368 ATV655359:ATV655368 BDR655359:BDR655368 BNN655359:BNN655368 BXJ655359:BXJ655368 CHF655359:CHF655368 CRB655359:CRB655368 DAX655359:DAX655368 DKT655359:DKT655368 DUP655359:DUP655368 EEL655359:EEL655368 EOH655359:EOH655368 EYD655359:EYD655368 FHZ655359:FHZ655368 FRV655359:FRV655368 GBR655359:GBR655368 GLN655359:GLN655368 GVJ655359:GVJ655368 HFF655359:HFF655368 HPB655359:HPB655368 HYX655359:HYX655368 IIT655359:IIT655368 ISP655359:ISP655368 JCL655359:JCL655368 JMH655359:JMH655368 JWD655359:JWD655368 KFZ655359:KFZ655368 KPV655359:KPV655368 KZR655359:KZR655368 LJN655359:LJN655368 LTJ655359:LTJ655368 MDF655359:MDF655368 MNB655359:MNB655368 MWX655359:MWX655368 NGT655359:NGT655368 NQP655359:NQP655368 OAL655359:OAL655368 OKH655359:OKH655368 OUD655359:OUD655368 PDZ655359:PDZ655368 PNV655359:PNV655368 PXR655359:PXR655368 QHN655359:QHN655368 QRJ655359:QRJ655368 RBF655359:RBF655368 RLB655359:RLB655368 RUX655359:RUX655368 SET655359:SET655368 SOP655359:SOP655368 SYL655359:SYL655368 TIH655359:TIH655368 TSD655359:TSD655368 UBZ655359:UBZ655368 ULV655359:ULV655368 UVR655359:UVR655368 VFN655359:VFN655368 VPJ655359:VPJ655368 VZF655359:VZF655368 WJB655359:WJB655368 WSX655359:WSX655368 L720895:T720904 GL720895:GL720904 QH720895:QH720904 AAD720895:AAD720904 AJZ720895:AJZ720904 ATV720895:ATV720904 BDR720895:BDR720904 BNN720895:BNN720904 BXJ720895:BXJ720904 CHF720895:CHF720904 CRB720895:CRB720904 DAX720895:DAX720904 DKT720895:DKT720904 DUP720895:DUP720904 EEL720895:EEL720904 EOH720895:EOH720904 EYD720895:EYD720904 FHZ720895:FHZ720904 FRV720895:FRV720904 GBR720895:GBR720904 GLN720895:GLN720904 GVJ720895:GVJ720904 HFF720895:HFF720904 HPB720895:HPB720904 HYX720895:HYX720904 IIT720895:IIT720904 ISP720895:ISP720904 JCL720895:JCL720904 JMH720895:JMH720904 JWD720895:JWD720904 KFZ720895:KFZ720904 KPV720895:KPV720904 KZR720895:KZR720904 LJN720895:LJN720904 LTJ720895:LTJ720904 MDF720895:MDF720904 MNB720895:MNB720904 MWX720895:MWX720904 NGT720895:NGT720904 NQP720895:NQP720904 OAL720895:OAL720904 OKH720895:OKH720904 OUD720895:OUD720904 PDZ720895:PDZ720904 PNV720895:PNV720904 PXR720895:PXR720904 QHN720895:QHN720904 QRJ720895:QRJ720904 RBF720895:RBF720904 RLB720895:RLB720904 RUX720895:RUX720904 SET720895:SET720904 SOP720895:SOP720904 SYL720895:SYL720904 TIH720895:TIH720904 TSD720895:TSD720904 UBZ720895:UBZ720904 ULV720895:ULV720904 UVR720895:UVR720904 VFN720895:VFN720904 VPJ720895:VPJ720904 VZF720895:VZF720904 WJB720895:WJB720904 WSX720895:WSX720904 L786431:T786440 GL786431:GL786440 QH786431:QH786440 AAD786431:AAD786440 AJZ786431:AJZ786440 ATV786431:ATV786440 BDR786431:BDR786440 BNN786431:BNN786440 BXJ786431:BXJ786440 CHF786431:CHF786440 CRB786431:CRB786440 DAX786431:DAX786440 DKT786431:DKT786440 DUP786431:DUP786440 EEL786431:EEL786440 EOH786431:EOH786440 EYD786431:EYD786440 FHZ786431:FHZ786440 FRV786431:FRV786440 GBR786431:GBR786440 GLN786431:GLN786440 GVJ786431:GVJ786440 HFF786431:HFF786440 HPB786431:HPB786440 HYX786431:HYX786440 IIT786431:IIT786440 ISP786431:ISP786440 JCL786431:JCL786440 JMH786431:JMH786440 JWD786431:JWD786440 KFZ786431:KFZ786440 KPV786431:KPV786440 KZR786431:KZR786440 LJN786431:LJN786440 LTJ786431:LTJ786440 MDF786431:MDF786440 MNB786431:MNB786440 MWX786431:MWX786440 NGT786431:NGT786440 NQP786431:NQP786440 OAL786431:OAL786440 OKH786431:OKH786440 OUD786431:OUD786440 PDZ786431:PDZ786440 PNV786431:PNV786440 PXR786431:PXR786440 QHN786431:QHN786440 QRJ786431:QRJ786440 RBF786431:RBF786440 RLB786431:RLB786440 RUX786431:RUX786440 SET786431:SET786440 SOP786431:SOP786440 SYL786431:SYL786440 TIH786431:TIH786440 TSD786431:TSD786440 UBZ786431:UBZ786440 ULV786431:ULV786440 UVR786431:UVR786440 VFN786431:VFN786440 VPJ786431:VPJ786440 VZF786431:VZF786440 WJB786431:WJB786440 WSX786431:WSX786440 L851967:T851976 GL851967:GL851976 QH851967:QH851976 AAD851967:AAD851976 AJZ851967:AJZ851976 ATV851967:ATV851976 BDR851967:BDR851976 BNN851967:BNN851976 BXJ851967:BXJ851976 CHF851967:CHF851976 CRB851967:CRB851976 DAX851967:DAX851976 DKT851967:DKT851976 DUP851967:DUP851976 EEL851967:EEL851976 EOH851967:EOH851976 EYD851967:EYD851976 FHZ851967:FHZ851976 FRV851967:FRV851976 GBR851967:GBR851976 GLN851967:GLN851976 GVJ851967:GVJ851976 HFF851967:HFF851976 HPB851967:HPB851976 HYX851967:HYX851976 IIT851967:IIT851976 ISP851967:ISP851976 JCL851967:JCL851976 JMH851967:JMH851976 JWD851967:JWD851976 KFZ851967:KFZ851976 KPV851967:KPV851976 KZR851967:KZR851976 LJN851967:LJN851976 LTJ851967:LTJ851976 MDF851967:MDF851976 MNB851967:MNB851976 MWX851967:MWX851976 NGT851967:NGT851976 NQP851967:NQP851976 OAL851967:OAL851976 OKH851967:OKH851976 OUD851967:OUD851976 PDZ851967:PDZ851976 PNV851967:PNV851976 PXR851967:PXR851976 QHN851967:QHN851976 QRJ851967:QRJ851976 RBF851967:RBF851976 RLB851967:RLB851976 RUX851967:RUX851976 SET851967:SET851976 SOP851967:SOP851976 SYL851967:SYL851976 TIH851967:TIH851976 TSD851967:TSD851976 UBZ851967:UBZ851976 ULV851967:ULV851976 UVR851967:UVR851976 VFN851967:VFN851976 VPJ851967:VPJ851976 VZF851967:VZF851976 WJB851967:WJB851976 WSX851967:WSX851976 L917503:T917512 GL917503:GL917512 QH917503:QH917512 AAD917503:AAD917512 AJZ917503:AJZ917512 ATV917503:ATV917512 BDR917503:BDR917512 BNN917503:BNN917512 BXJ917503:BXJ917512 CHF917503:CHF917512 CRB917503:CRB917512 DAX917503:DAX917512 DKT917503:DKT917512 DUP917503:DUP917512 EEL917503:EEL917512 EOH917503:EOH917512 EYD917503:EYD917512 FHZ917503:FHZ917512 FRV917503:FRV917512 GBR917503:GBR917512 GLN917503:GLN917512 GVJ917503:GVJ917512 HFF917503:HFF917512 HPB917503:HPB917512 HYX917503:HYX917512 IIT917503:IIT917512 ISP917503:ISP917512 JCL917503:JCL917512 JMH917503:JMH917512 JWD917503:JWD917512 KFZ917503:KFZ917512 KPV917503:KPV917512 KZR917503:KZR917512 LJN917503:LJN917512 LTJ917503:LTJ917512 MDF917503:MDF917512 MNB917503:MNB917512 MWX917503:MWX917512 NGT917503:NGT917512 NQP917503:NQP917512 OAL917503:OAL917512 OKH917503:OKH917512 OUD917503:OUD917512 PDZ917503:PDZ917512 PNV917503:PNV917512 PXR917503:PXR917512 QHN917503:QHN917512 QRJ917503:QRJ917512 RBF917503:RBF917512 RLB917503:RLB917512 RUX917503:RUX917512 SET917503:SET917512 SOP917503:SOP917512 SYL917503:SYL917512 TIH917503:TIH917512 TSD917503:TSD917512 UBZ917503:UBZ917512 ULV917503:ULV917512 UVR917503:UVR917512 VFN917503:VFN917512 VPJ917503:VPJ917512 VZF917503:VZF917512 WJB917503:WJB917512 WSX917503:WSX917512 L983039:T983048 GL983039:GL983048 QH983039:QH983048 AAD983039:AAD983048 AJZ983039:AJZ983048 ATV983039:ATV983048 BDR983039:BDR983048 BNN983039:BNN983048 BXJ983039:BXJ983048 CHF983039:CHF983048 CRB983039:CRB983048 DAX983039:DAX983048 DKT983039:DKT983048 DUP983039:DUP983048 EEL983039:EEL983048 EOH983039:EOH983048 EYD983039:EYD983048 FHZ983039:FHZ983048 FRV983039:FRV983048 GBR983039:GBR983048 GLN983039:GLN983048 GVJ983039:GVJ983048 HFF983039:HFF983048 HPB983039:HPB983048 HYX983039:HYX983048 IIT983039:IIT983048 ISP983039:ISP983048 JCL983039:JCL983048 JMH983039:JMH983048 JWD983039:JWD983048 KFZ983039:KFZ983048 KPV983039:KPV983048 KZR983039:KZR983048 LJN983039:LJN983048 LTJ983039:LTJ983048 MDF983039:MDF983048 MNB983039:MNB983048 MWX983039:MWX983048 NGT983039:NGT983048 NQP983039:NQP983048 OAL983039:OAL983048 OKH983039:OKH983048 OUD983039:OUD983048 PDZ983039:PDZ983048 PNV983039:PNV983048 PXR983039:PXR983048 QHN983039:QHN983048 QRJ983039:QRJ983048 RBF983039:RBF983048 RLB983039:RLB983048 RUX983039:RUX983048 SET983039:SET983048 SOP983039:SOP983048 SYL983039:SYL983048 TIH983039:TIH983048 TSD983039:TSD983048 UBZ983039:UBZ983048 ULV983039:ULV983048 UVR983039:UVR983048 VFN983039:VFN983048 VPJ983039:VPJ983048 VZF983039:VZF983048 WJB983039:WJB983048 WSX983039:WSX983048 F65535:H65544 GF65535:GH65544 QB65535:QD65544 ZX65535:ZZ65544 AJT65535:AJV65544 ATP65535:ATR65544 BDL65535:BDN65544 BNH65535:BNJ65544 BXD65535:BXF65544 CGZ65535:CHB65544 CQV65535:CQX65544 DAR65535:DAT65544 DKN65535:DKP65544 DUJ65535:DUL65544 EEF65535:EEH65544 EOB65535:EOD65544 EXX65535:EXZ65544 FHT65535:FHV65544 FRP65535:FRR65544 GBL65535:GBN65544 GLH65535:GLJ65544 GVD65535:GVF65544 HEZ65535:HFB65544 HOV65535:HOX65544 HYR65535:HYT65544 IIN65535:IIP65544 ISJ65535:ISL65544 JCF65535:JCH65544 JMB65535:JMD65544 JVX65535:JVZ65544 KFT65535:KFV65544 KPP65535:KPR65544 KZL65535:KZN65544 LJH65535:LJJ65544 LTD65535:LTF65544 MCZ65535:MDB65544 MMV65535:MMX65544 MWR65535:MWT65544 NGN65535:NGP65544 NQJ65535:NQL65544 OAF65535:OAH65544 OKB65535:OKD65544 OTX65535:OTZ65544 PDT65535:PDV65544 PNP65535:PNR65544 PXL65535:PXN65544 QHH65535:QHJ65544 QRD65535:QRF65544 RAZ65535:RBB65544 RKV65535:RKX65544 RUR65535:RUT65544 SEN65535:SEP65544 SOJ65535:SOL65544 SYF65535:SYH65544 TIB65535:TID65544 TRX65535:TRZ65544 UBT65535:UBV65544 ULP65535:ULR65544 UVL65535:UVN65544 VFH65535:VFJ65544 VPD65535:VPF65544 VYZ65535:VZB65544 WIV65535:WIX65544 WSR65535:WST65544 F131071:H131080 GF131071:GH131080 QB131071:QD131080 ZX131071:ZZ131080 AJT131071:AJV131080 ATP131071:ATR131080 BDL131071:BDN131080 BNH131071:BNJ131080 BXD131071:BXF131080 CGZ131071:CHB131080 CQV131071:CQX131080 DAR131071:DAT131080 DKN131071:DKP131080 DUJ131071:DUL131080 EEF131071:EEH131080 EOB131071:EOD131080 EXX131071:EXZ131080 FHT131071:FHV131080 FRP131071:FRR131080 GBL131071:GBN131080 GLH131071:GLJ131080 GVD131071:GVF131080 HEZ131071:HFB131080 HOV131071:HOX131080 HYR131071:HYT131080 IIN131071:IIP131080 ISJ131071:ISL131080 JCF131071:JCH131080 JMB131071:JMD131080 JVX131071:JVZ131080 KFT131071:KFV131080 KPP131071:KPR131080 KZL131071:KZN131080 LJH131071:LJJ131080 LTD131071:LTF131080 MCZ131071:MDB131080 MMV131071:MMX131080 MWR131071:MWT131080 NGN131071:NGP131080 NQJ131071:NQL131080 OAF131071:OAH131080 OKB131071:OKD131080 OTX131071:OTZ131080 PDT131071:PDV131080 PNP131071:PNR131080 PXL131071:PXN131080 QHH131071:QHJ131080 QRD131071:QRF131080 RAZ131071:RBB131080 RKV131071:RKX131080 RUR131071:RUT131080 SEN131071:SEP131080 SOJ131071:SOL131080 SYF131071:SYH131080 TIB131071:TID131080 TRX131071:TRZ131080 UBT131071:UBV131080 ULP131071:ULR131080 UVL131071:UVN131080 VFH131071:VFJ131080 VPD131071:VPF131080 VYZ131071:VZB131080 WIV131071:WIX131080 WSR131071:WST131080 F196607:H196616 GF196607:GH196616 QB196607:QD196616 ZX196607:ZZ196616 AJT196607:AJV196616 ATP196607:ATR196616 BDL196607:BDN196616 BNH196607:BNJ196616 BXD196607:BXF196616 CGZ196607:CHB196616 CQV196607:CQX196616 DAR196607:DAT196616 DKN196607:DKP196616 DUJ196607:DUL196616 EEF196607:EEH196616 EOB196607:EOD196616 EXX196607:EXZ196616 FHT196607:FHV196616 FRP196607:FRR196616 GBL196607:GBN196616 GLH196607:GLJ196616 GVD196607:GVF196616 HEZ196607:HFB196616 HOV196607:HOX196616 HYR196607:HYT196616 IIN196607:IIP196616 ISJ196607:ISL196616 JCF196607:JCH196616 JMB196607:JMD196616 JVX196607:JVZ196616 KFT196607:KFV196616 KPP196607:KPR196616 KZL196607:KZN196616 LJH196607:LJJ196616 LTD196607:LTF196616 MCZ196607:MDB196616 MMV196607:MMX196616 MWR196607:MWT196616 NGN196607:NGP196616 NQJ196607:NQL196616 OAF196607:OAH196616 OKB196607:OKD196616 OTX196607:OTZ196616 PDT196607:PDV196616 PNP196607:PNR196616 PXL196607:PXN196616 QHH196607:QHJ196616 QRD196607:QRF196616 RAZ196607:RBB196616 RKV196607:RKX196616 RUR196607:RUT196616 SEN196607:SEP196616 SOJ196607:SOL196616 SYF196607:SYH196616 TIB196607:TID196616 TRX196607:TRZ196616 UBT196607:UBV196616 ULP196607:ULR196616 UVL196607:UVN196616 VFH196607:VFJ196616 VPD196607:VPF196616 VYZ196607:VZB196616 WIV196607:WIX196616 WSR196607:WST196616 F262143:H262152 GF262143:GH262152 QB262143:QD262152 ZX262143:ZZ262152 AJT262143:AJV262152 ATP262143:ATR262152 BDL262143:BDN262152 BNH262143:BNJ262152 BXD262143:BXF262152 CGZ262143:CHB262152 CQV262143:CQX262152 DAR262143:DAT262152 DKN262143:DKP262152 DUJ262143:DUL262152 EEF262143:EEH262152 EOB262143:EOD262152 EXX262143:EXZ262152 FHT262143:FHV262152 FRP262143:FRR262152 GBL262143:GBN262152 GLH262143:GLJ262152 GVD262143:GVF262152 HEZ262143:HFB262152 HOV262143:HOX262152 HYR262143:HYT262152 IIN262143:IIP262152 ISJ262143:ISL262152 JCF262143:JCH262152 JMB262143:JMD262152 JVX262143:JVZ262152 KFT262143:KFV262152 KPP262143:KPR262152 KZL262143:KZN262152 LJH262143:LJJ262152 LTD262143:LTF262152 MCZ262143:MDB262152 MMV262143:MMX262152 MWR262143:MWT262152 NGN262143:NGP262152 NQJ262143:NQL262152 OAF262143:OAH262152 OKB262143:OKD262152 OTX262143:OTZ262152 PDT262143:PDV262152 PNP262143:PNR262152 PXL262143:PXN262152 QHH262143:QHJ262152 QRD262143:QRF262152 RAZ262143:RBB262152 RKV262143:RKX262152 RUR262143:RUT262152 SEN262143:SEP262152 SOJ262143:SOL262152 SYF262143:SYH262152 TIB262143:TID262152 TRX262143:TRZ262152 UBT262143:UBV262152 ULP262143:ULR262152 UVL262143:UVN262152 VFH262143:VFJ262152 VPD262143:VPF262152 VYZ262143:VZB262152 WIV262143:WIX262152 WSR262143:WST262152 F327679:H327688 GF327679:GH327688 QB327679:QD327688 ZX327679:ZZ327688 AJT327679:AJV327688 ATP327679:ATR327688 BDL327679:BDN327688 BNH327679:BNJ327688 BXD327679:BXF327688 CGZ327679:CHB327688 CQV327679:CQX327688 DAR327679:DAT327688 DKN327679:DKP327688 DUJ327679:DUL327688 EEF327679:EEH327688 EOB327679:EOD327688 EXX327679:EXZ327688 FHT327679:FHV327688 FRP327679:FRR327688 GBL327679:GBN327688 GLH327679:GLJ327688 GVD327679:GVF327688 HEZ327679:HFB327688 HOV327679:HOX327688 HYR327679:HYT327688 IIN327679:IIP327688 ISJ327679:ISL327688 JCF327679:JCH327688 JMB327679:JMD327688 JVX327679:JVZ327688 KFT327679:KFV327688 KPP327679:KPR327688 KZL327679:KZN327688 LJH327679:LJJ327688 LTD327679:LTF327688 MCZ327679:MDB327688 MMV327679:MMX327688 MWR327679:MWT327688 NGN327679:NGP327688 NQJ327679:NQL327688 OAF327679:OAH327688 OKB327679:OKD327688 OTX327679:OTZ327688 PDT327679:PDV327688 PNP327679:PNR327688 PXL327679:PXN327688 QHH327679:QHJ327688 QRD327679:QRF327688 RAZ327679:RBB327688 RKV327679:RKX327688 RUR327679:RUT327688 SEN327679:SEP327688 SOJ327679:SOL327688 SYF327679:SYH327688 TIB327679:TID327688 TRX327679:TRZ327688 UBT327679:UBV327688 ULP327679:ULR327688 UVL327679:UVN327688 VFH327679:VFJ327688 VPD327679:VPF327688 VYZ327679:VZB327688 WIV327679:WIX327688 WSR327679:WST327688 F393215:H393224 GF393215:GH393224 QB393215:QD393224 ZX393215:ZZ393224 AJT393215:AJV393224 ATP393215:ATR393224 BDL393215:BDN393224 BNH393215:BNJ393224 BXD393215:BXF393224 CGZ393215:CHB393224 CQV393215:CQX393224 DAR393215:DAT393224 DKN393215:DKP393224 DUJ393215:DUL393224 EEF393215:EEH393224 EOB393215:EOD393224 EXX393215:EXZ393224 FHT393215:FHV393224 FRP393215:FRR393224 GBL393215:GBN393224 GLH393215:GLJ393224 GVD393215:GVF393224 HEZ393215:HFB393224 HOV393215:HOX393224 HYR393215:HYT393224 IIN393215:IIP393224 ISJ393215:ISL393224 JCF393215:JCH393224 JMB393215:JMD393224 JVX393215:JVZ393224 KFT393215:KFV393224 KPP393215:KPR393224 KZL393215:KZN393224 LJH393215:LJJ393224 LTD393215:LTF393224 MCZ393215:MDB393224 MMV393215:MMX393224 MWR393215:MWT393224 NGN393215:NGP393224 NQJ393215:NQL393224 OAF393215:OAH393224 OKB393215:OKD393224 OTX393215:OTZ393224 PDT393215:PDV393224 PNP393215:PNR393224 PXL393215:PXN393224 QHH393215:QHJ393224 QRD393215:QRF393224 RAZ393215:RBB393224 RKV393215:RKX393224 RUR393215:RUT393224 SEN393215:SEP393224 SOJ393215:SOL393224 SYF393215:SYH393224 TIB393215:TID393224 TRX393215:TRZ393224 UBT393215:UBV393224 ULP393215:ULR393224 UVL393215:UVN393224 VFH393215:VFJ393224 VPD393215:VPF393224 VYZ393215:VZB393224 WIV393215:WIX393224 WSR393215:WST393224 F458751:H458760 GF458751:GH458760 QB458751:QD458760 ZX458751:ZZ458760 AJT458751:AJV458760 ATP458751:ATR458760 BDL458751:BDN458760 BNH458751:BNJ458760 BXD458751:BXF458760 CGZ458751:CHB458760 CQV458751:CQX458760 DAR458751:DAT458760 DKN458751:DKP458760 DUJ458751:DUL458760 EEF458751:EEH458760 EOB458751:EOD458760 EXX458751:EXZ458760 FHT458751:FHV458760 FRP458751:FRR458760 GBL458751:GBN458760 GLH458751:GLJ458760 GVD458751:GVF458760 HEZ458751:HFB458760 HOV458751:HOX458760 HYR458751:HYT458760 IIN458751:IIP458760 ISJ458751:ISL458760 JCF458751:JCH458760 JMB458751:JMD458760 JVX458751:JVZ458760 KFT458751:KFV458760 KPP458751:KPR458760 KZL458751:KZN458760 LJH458751:LJJ458760 LTD458751:LTF458760 MCZ458751:MDB458760 MMV458751:MMX458760 MWR458751:MWT458760 NGN458751:NGP458760 NQJ458751:NQL458760 OAF458751:OAH458760 OKB458751:OKD458760 OTX458751:OTZ458760 PDT458751:PDV458760 PNP458751:PNR458760 PXL458751:PXN458760 QHH458751:QHJ458760 QRD458751:QRF458760 RAZ458751:RBB458760 RKV458751:RKX458760 RUR458751:RUT458760 SEN458751:SEP458760 SOJ458751:SOL458760 SYF458751:SYH458760 TIB458751:TID458760 TRX458751:TRZ458760 UBT458751:UBV458760 ULP458751:ULR458760 UVL458751:UVN458760 VFH458751:VFJ458760 VPD458751:VPF458760 VYZ458751:VZB458760 WIV458751:WIX458760 WSR458751:WST458760 F524287:H524296 GF524287:GH524296 QB524287:QD524296 ZX524287:ZZ524296 AJT524287:AJV524296 ATP524287:ATR524296 BDL524287:BDN524296 BNH524287:BNJ524296 BXD524287:BXF524296 CGZ524287:CHB524296 CQV524287:CQX524296 DAR524287:DAT524296 DKN524287:DKP524296 DUJ524287:DUL524296 EEF524287:EEH524296 EOB524287:EOD524296 EXX524287:EXZ524296 FHT524287:FHV524296 FRP524287:FRR524296 GBL524287:GBN524296 GLH524287:GLJ524296 GVD524287:GVF524296 HEZ524287:HFB524296 HOV524287:HOX524296 HYR524287:HYT524296 IIN524287:IIP524296 ISJ524287:ISL524296 JCF524287:JCH524296 JMB524287:JMD524296 JVX524287:JVZ524296 KFT524287:KFV524296 KPP524287:KPR524296 KZL524287:KZN524296 LJH524287:LJJ524296 LTD524287:LTF524296 MCZ524287:MDB524296 MMV524287:MMX524296 MWR524287:MWT524296 NGN524287:NGP524296 NQJ524287:NQL524296 OAF524287:OAH524296 OKB524287:OKD524296 OTX524287:OTZ524296 PDT524287:PDV524296 PNP524287:PNR524296 PXL524287:PXN524296 QHH524287:QHJ524296 QRD524287:QRF524296 RAZ524287:RBB524296 RKV524287:RKX524296 RUR524287:RUT524296 SEN524287:SEP524296 SOJ524287:SOL524296 SYF524287:SYH524296 TIB524287:TID524296 TRX524287:TRZ524296 UBT524287:UBV524296 ULP524287:ULR524296 UVL524287:UVN524296 VFH524287:VFJ524296 VPD524287:VPF524296 VYZ524287:VZB524296 WIV524287:WIX524296 WSR524287:WST524296 F589823:H589832 GF589823:GH589832 QB589823:QD589832 ZX589823:ZZ589832 AJT589823:AJV589832 ATP589823:ATR589832 BDL589823:BDN589832 BNH589823:BNJ589832 BXD589823:BXF589832 CGZ589823:CHB589832 CQV589823:CQX589832 DAR589823:DAT589832 DKN589823:DKP589832 DUJ589823:DUL589832 EEF589823:EEH589832 EOB589823:EOD589832 EXX589823:EXZ589832 FHT589823:FHV589832 FRP589823:FRR589832 GBL589823:GBN589832 GLH589823:GLJ589832 GVD589823:GVF589832 HEZ589823:HFB589832 HOV589823:HOX589832 HYR589823:HYT589832 IIN589823:IIP589832 ISJ589823:ISL589832 JCF589823:JCH589832 JMB589823:JMD589832 JVX589823:JVZ589832 KFT589823:KFV589832 KPP589823:KPR589832 KZL589823:KZN589832 LJH589823:LJJ589832 LTD589823:LTF589832 MCZ589823:MDB589832 MMV589823:MMX589832 MWR589823:MWT589832 NGN589823:NGP589832 NQJ589823:NQL589832 OAF589823:OAH589832 OKB589823:OKD589832 OTX589823:OTZ589832 PDT589823:PDV589832 PNP589823:PNR589832 PXL589823:PXN589832 QHH589823:QHJ589832 QRD589823:QRF589832 RAZ589823:RBB589832 RKV589823:RKX589832 RUR589823:RUT589832 SEN589823:SEP589832 SOJ589823:SOL589832 SYF589823:SYH589832 TIB589823:TID589832 TRX589823:TRZ589832 UBT589823:UBV589832 ULP589823:ULR589832 UVL589823:UVN589832 VFH589823:VFJ589832 VPD589823:VPF589832 VYZ589823:VZB589832 WIV589823:WIX589832 WSR589823:WST589832 F655359:H655368 GF655359:GH655368 QB655359:QD655368 ZX655359:ZZ655368 AJT655359:AJV655368 ATP655359:ATR655368 BDL655359:BDN655368 BNH655359:BNJ655368 BXD655359:BXF655368 CGZ655359:CHB655368 CQV655359:CQX655368 DAR655359:DAT655368 DKN655359:DKP655368 DUJ655359:DUL655368 EEF655359:EEH655368 EOB655359:EOD655368 EXX655359:EXZ655368 FHT655359:FHV655368 FRP655359:FRR655368 GBL655359:GBN655368 GLH655359:GLJ655368 GVD655359:GVF655368 HEZ655359:HFB655368 HOV655359:HOX655368 HYR655359:HYT655368 IIN655359:IIP655368 ISJ655359:ISL655368 JCF655359:JCH655368 JMB655359:JMD655368 JVX655359:JVZ655368 KFT655359:KFV655368 KPP655359:KPR655368 KZL655359:KZN655368 LJH655359:LJJ655368 LTD655359:LTF655368 MCZ655359:MDB655368 MMV655359:MMX655368 MWR655359:MWT655368 NGN655359:NGP655368 NQJ655359:NQL655368 OAF655359:OAH655368 OKB655359:OKD655368 OTX655359:OTZ655368 PDT655359:PDV655368 PNP655359:PNR655368 PXL655359:PXN655368 QHH655359:QHJ655368 QRD655359:QRF655368 RAZ655359:RBB655368 RKV655359:RKX655368 RUR655359:RUT655368 SEN655359:SEP655368 SOJ655359:SOL655368 SYF655359:SYH655368 TIB655359:TID655368 TRX655359:TRZ655368 UBT655359:UBV655368 ULP655359:ULR655368 UVL655359:UVN655368 VFH655359:VFJ655368 VPD655359:VPF655368 VYZ655359:VZB655368 WIV655359:WIX655368 WSR655359:WST655368 F720895:H720904 GF720895:GH720904 QB720895:QD720904 ZX720895:ZZ720904 AJT720895:AJV720904 ATP720895:ATR720904 BDL720895:BDN720904 BNH720895:BNJ720904 BXD720895:BXF720904 CGZ720895:CHB720904 CQV720895:CQX720904 DAR720895:DAT720904 DKN720895:DKP720904 DUJ720895:DUL720904 EEF720895:EEH720904 EOB720895:EOD720904 EXX720895:EXZ720904 FHT720895:FHV720904 FRP720895:FRR720904 GBL720895:GBN720904 GLH720895:GLJ720904 GVD720895:GVF720904 HEZ720895:HFB720904 HOV720895:HOX720904 HYR720895:HYT720904 IIN720895:IIP720904 ISJ720895:ISL720904 JCF720895:JCH720904 JMB720895:JMD720904 JVX720895:JVZ720904 KFT720895:KFV720904 KPP720895:KPR720904 KZL720895:KZN720904 LJH720895:LJJ720904 LTD720895:LTF720904 MCZ720895:MDB720904 MMV720895:MMX720904 MWR720895:MWT720904 NGN720895:NGP720904 NQJ720895:NQL720904 OAF720895:OAH720904 OKB720895:OKD720904 OTX720895:OTZ720904 PDT720895:PDV720904 PNP720895:PNR720904 PXL720895:PXN720904 QHH720895:QHJ720904 QRD720895:QRF720904 RAZ720895:RBB720904 RKV720895:RKX720904 RUR720895:RUT720904 SEN720895:SEP720904 SOJ720895:SOL720904 SYF720895:SYH720904 TIB720895:TID720904 TRX720895:TRZ720904 UBT720895:UBV720904 ULP720895:ULR720904 UVL720895:UVN720904 VFH720895:VFJ720904 VPD720895:VPF720904 VYZ720895:VZB720904 WIV720895:WIX720904 WSR720895:WST720904 F786431:H786440 GF786431:GH786440 QB786431:QD786440 ZX786431:ZZ786440 AJT786431:AJV786440 ATP786431:ATR786440 BDL786431:BDN786440 BNH786431:BNJ786440 BXD786431:BXF786440 CGZ786431:CHB786440 CQV786431:CQX786440 DAR786431:DAT786440 DKN786431:DKP786440 DUJ786431:DUL786440 EEF786431:EEH786440 EOB786431:EOD786440 EXX786431:EXZ786440 FHT786431:FHV786440 FRP786431:FRR786440 GBL786431:GBN786440 GLH786431:GLJ786440 GVD786431:GVF786440 HEZ786431:HFB786440 HOV786431:HOX786440 HYR786431:HYT786440 IIN786431:IIP786440 ISJ786431:ISL786440 JCF786431:JCH786440 JMB786431:JMD786440 JVX786431:JVZ786440 KFT786431:KFV786440 KPP786431:KPR786440 KZL786431:KZN786440 LJH786431:LJJ786440 LTD786431:LTF786440 MCZ786431:MDB786440 MMV786431:MMX786440 MWR786431:MWT786440 NGN786431:NGP786440 NQJ786431:NQL786440 OAF786431:OAH786440 OKB786431:OKD786440 OTX786431:OTZ786440 PDT786431:PDV786440 PNP786431:PNR786440 PXL786431:PXN786440 QHH786431:QHJ786440 QRD786431:QRF786440 RAZ786431:RBB786440 RKV786431:RKX786440 RUR786431:RUT786440 SEN786431:SEP786440 SOJ786431:SOL786440 SYF786431:SYH786440 TIB786431:TID786440 TRX786431:TRZ786440 UBT786431:UBV786440 ULP786431:ULR786440 UVL786431:UVN786440 VFH786431:VFJ786440 VPD786431:VPF786440 VYZ786431:VZB786440 WIV786431:WIX786440 WSR786431:WST786440 F851967:H851976 GF851967:GH851976 QB851967:QD851976 ZX851967:ZZ851976 AJT851967:AJV851976 ATP851967:ATR851976 BDL851967:BDN851976 BNH851967:BNJ851976 BXD851967:BXF851976 CGZ851967:CHB851976 CQV851967:CQX851976 DAR851967:DAT851976 DKN851967:DKP851976 DUJ851967:DUL851976 EEF851967:EEH851976 EOB851967:EOD851976 EXX851967:EXZ851976 FHT851967:FHV851976 FRP851967:FRR851976 GBL851967:GBN851976 GLH851967:GLJ851976 GVD851967:GVF851976 HEZ851967:HFB851976 HOV851967:HOX851976 HYR851967:HYT851976 IIN851967:IIP851976 ISJ851967:ISL851976 JCF851967:JCH851976 JMB851967:JMD851976 JVX851967:JVZ851976 KFT851967:KFV851976 KPP851967:KPR851976 KZL851967:KZN851976 LJH851967:LJJ851976 LTD851967:LTF851976 MCZ851967:MDB851976 MMV851967:MMX851976 MWR851967:MWT851976 NGN851967:NGP851976 NQJ851967:NQL851976 OAF851967:OAH851976 OKB851967:OKD851976 OTX851967:OTZ851976 PDT851967:PDV851976 PNP851967:PNR851976 PXL851967:PXN851976 QHH851967:QHJ851976 QRD851967:QRF851976 RAZ851967:RBB851976 RKV851967:RKX851976 RUR851967:RUT851976 SEN851967:SEP851976 SOJ851967:SOL851976 SYF851967:SYH851976 TIB851967:TID851976 TRX851967:TRZ851976 UBT851967:UBV851976 ULP851967:ULR851976 UVL851967:UVN851976 VFH851967:VFJ851976 VPD851967:VPF851976 VYZ851967:VZB851976 WIV851967:WIX851976 WSR851967:WST851976 F917503:H917512 GF917503:GH917512 QB917503:QD917512 ZX917503:ZZ917512 AJT917503:AJV917512 ATP917503:ATR917512 BDL917503:BDN917512 BNH917503:BNJ917512 BXD917503:BXF917512 CGZ917503:CHB917512 CQV917503:CQX917512 DAR917503:DAT917512 DKN917503:DKP917512 DUJ917503:DUL917512 EEF917503:EEH917512 EOB917503:EOD917512 EXX917503:EXZ917512 FHT917503:FHV917512 FRP917503:FRR917512 GBL917503:GBN917512 GLH917503:GLJ917512 GVD917503:GVF917512 HEZ917503:HFB917512 HOV917503:HOX917512 HYR917503:HYT917512 IIN917503:IIP917512 ISJ917503:ISL917512 JCF917503:JCH917512 JMB917503:JMD917512 JVX917503:JVZ917512 KFT917503:KFV917512 KPP917503:KPR917512 KZL917503:KZN917512 LJH917503:LJJ917512 LTD917503:LTF917512 MCZ917503:MDB917512 MMV917503:MMX917512 MWR917503:MWT917512 NGN917503:NGP917512 NQJ917503:NQL917512 OAF917503:OAH917512 OKB917503:OKD917512 OTX917503:OTZ917512 PDT917503:PDV917512 PNP917503:PNR917512 PXL917503:PXN917512 QHH917503:QHJ917512 QRD917503:QRF917512 RAZ917503:RBB917512 RKV917503:RKX917512 RUR917503:RUT917512 SEN917503:SEP917512 SOJ917503:SOL917512 SYF917503:SYH917512 TIB917503:TID917512 TRX917503:TRZ917512 UBT917503:UBV917512 ULP917503:ULR917512 UVL917503:UVN917512 VFH917503:VFJ917512 VPD917503:VPF917512 VYZ917503:VZB917512 WIV917503:WIX917512 WSR917503:WST917512 F983039:H983048 GF983039:GH983048 QB983039:QD983048 ZX983039:ZZ983048 AJT983039:AJV983048 ATP983039:ATR983048 BDL983039:BDN983048 BNH983039:BNJ983048 BXD983039:BXF983048 CGZ983039:CHB983048 CQV983039:CQX983048 DAR983039:DAT983048 DKN983039:DKP983048 DUJ983039:DUL983048 EEF983039:EEH983048 EOB983039:EOD983048 EXX983039:EXZ983048 FHT983039:FHV983048 FRP983039:FRR983048 GBL983039:GBN983048 GLH983039:GLJ983048 GVD983039:GVF983048 HEZ983039:HFB983048 HOV983039:HOX983048 HYR983039:HYT983048 IIN983039:IIP983048 ISJ983039:ISL983048 JCF983039:JCH983048 JMB983039:JMD983048 JVX983039:JVZ983048 KFT983039:KFV983048 KPP983039:KPR983048 KZL983039:KZN983048 LJH983039:LJJ983048 LTD983039:LTF983048 MCZ983039:MDB983048 MMV983039:MMX983048 MWR983039:MWT983048 NGN983039:NGP983048 NQJ983039:NQL983048 OAF983039:OAH983048 OKB983039:OKD983048 OTX983039:OTZ983048 PDT983039:PDV983048 PNP983039:PNR983048 PXL983039:PXN983048 QHH983039:QHJ983048 QRD983039:QRF983048 RAZ983039:RBB983048 RKV983039:RKX983048 RUR983039:RUT983048 SEN983039:SEP983048 SOJ983039:SOL983048 SYF983039:SYH983048 TIB983039:TID983048 TRX983039:TRZ983048 UBT983039:UBV983048 ULP983039:ULR983048 UVL983039:UVN983048 VFH983039:VFJ983048 VPD983039:VPF983048 VYZ983039:VZB983048 WIV983039:WIX983048 WSR983039:WST983048 GV65535:GV65544 QR65535:QR65544 AAN65535:AAN65544 AKJ65535:AKJ65544 AUF65535:AUF65544 BEB65535:BEB65544 BNX65535:BNX65544 BXT65535:BXT65544 CHP65535:CHP65544 CRL65535:CRL65544 DBH65535:DBH65544 DLD65535:DLD65544 DUZ65535:DUZ65544 EEV65535:EEV65544 EOR65535:EOR65544 EYN65535:EYN65544 FIJ65535:FIJ65544 FSF65535:FSF65544 GCB65535:GCB65544 GLX65535:GLX65544 GVT65535:GVT65544 HFP65535:HFP65544 HPL65535:HPL65544 HZH65535:HZH65544 IJD65535:IJD65544 ISZ65535:ISZ65544 JCV65535:JCV65544 JMR65535:JMR65544 JWN65535:JWN65544 KGJ65535:KGJ65544 KQF65535:KQF65544 LAB65535:LAB65544 LJX65535:LJX65544 LTT65535:LTT65544 MDP65535:MDP65544 MNL65535:MNL65544 MXH65535:MXH65544 NHD65535:NHD65544 NQZ65535:NQZ65544 OAV65535:OAV65544 OKR65535:OKR65544 OUN65535:OUN65544 PEJ65535:PEJ65544 POF65535:POF65544 PYB65535:PYB65544 QHX65535:QHX65544 QRT65535:QRT65544 RBP65535:RBP65544 RLL65535:RLL65544 RVH65535:RVH65544 SFD65535:SFD65544 SOZ65535:SOZ65544 SYV65535:SYV65544 TIR65535:TIR65544 TSN65535:TSN65544 UCJ65535:UCJ65544 UMF65535:UMF65544 UWB65535:UWB65544 VFX65535:VFX65544 VPT65535:VPT65544 VZP65535:VZP65544 WJL65535:WJL65544 WTH65535:WTH65544 GV131071:GV131080 QR131071:QR131080 AAN131071:AAN131080 AKJ131071:AKJ131080 AUF131071:AUF131080 BEB131071:BEB131080 BNX131071:BNX131080 BXT131071:BXT131080 CHP131071:CHP131080 CRL131071:CRL131080 DBH131071:DBH131080 DLD131071:DLD131080 DUZ131071:DUZ131080 EEV131071:EEV131080 EOR131071:EOR131080 EYN131071:EYN131080 FIJ131071:FIJ131080 FSF131071:FSF131080 GCB131071:GCB131080 GLX131071:GLX131080 GVT131071:GVT131080 HFP131071:HFP131080 HPL131071:HPL131080 HZH131071:HZH131080 IJD131071:IJD131080 ISZ131071:ISZ131080 JCV131071:JCV131080 JMR131071:JMR131080 JWN131071:JWN131080 KGJ131071:KGJ131080 KQF131071:KQF131080 LAB131071:LAB131080 LJX131071:LJX131080 LTT131071:LTT131080 MDP131071:MDP131080 MNL131071:MNL131080 MXH131071:MXH131080 NHD131071:NHD131080 NQZ131071:NQZ131080 OAV131071:OAV131080 OKR131071:OKR131080 OUN131071:OUN131080 PEJ131071:PEJ131080 POF131071:POF131080 PYB131071:PYB131080 QHX131071:QHX131080 QRT131071:QRT131080 RBP131071:RBP131080 RLL131071:RLL131080 RVH131071:RVH131080 SFD131071:SFD131080 SOZ131071:SOZ131080 SYV131071:SYV131080 TIR131071:TIR131080 TSN131071:TSN131080 UCJ131071:UCJ131080 UMF131071:UMF131080 UWB131071:UWB131080 VFX131071:VFX131080 VPT131071:VPT131080 VZP131071:VZP131080 WJL131071:WJL131080 WTH131071:WTH131080 GV196607:GV196616 QR196607:QR196616 AAN196607:AAN196616 AKJ196607:AKJ196616 AUF196607:AUF196616 BEB196607:BEB196616 BNX196607:BNX196616 BXT196607:BXT196616 CHP196607:CHP196616 CRL196607:CRL196616 DBH196607:DBH196616 DLD196607:DLD196616 DUZ196607:DUZ196616 EEV196607:EEV196616 EOR196607:EOR196616 EYN196607:EYN196616 FIJ196607:FIJ196616 FSF196607:FSF196616 GCB196607:GCB196616 GLX196607:GLX196616 GVT196607:GVT196616 HFP196607:HFP196616 HPL196607:HPL196616 HZH196607:HZH196616 IJD196607:IJD196616 ISZ196607:ISZ196616 JCV196607:JCV196616 JMR196607:JMR196616 JWN196607:JWN196616 KGJ196607:KGJ196616 KQF196607:KQF196616 LAB196607:LAB196616 LJX196607:LJX196616 LTT196607:LTT196616 MDP196607:MDP196616 MNL196607:MNL196616 MXH196607:MXH196616 NHD196607:NHD196616 NQZ196607:NQZ196616 OAV196607:OAV196616 OKR196607:OKR196616 OUN196607:OUN196616 PEJ196607:PEJ196616 POF196607:POF196616 PYB196607:PYB196616 QHX196607:QHX196616 QRT196607:QRT196616 RBP196607:RBP196616 RLL196607:RLL196616 RVH196607:RVH196616 SFD196607:SFD196616 SOZ196607:SOZ196616 SYV196607:SYV196616 TIR196607:TIR196616 TSN196607:TSN196616 UCJ196607:UCJ196616 UMF196607:UMF196616 UWB196607:UWB196616 VFX196607:VFX196616 VPT196607:VPT196616 VZP196607:VZP196616 WJL196607:WJL196616 WTH196607:WTH196616 GV262143:GV262152 QR262143:QR262152 AAN262143:AAN262152 AKJ262143:AKJ262152 AUF262143:AUF262152 BEB262143:BEB262152 BNX262143:BNX262152 BXT262143:BXT262152 CHP262143:CHP262152 CRL262143:CRL262152 DBH262143:DBH262152 DLD262143:DLD262152 DUZ262143:DUZ262152 EEV262143:EEV262152 EOR262143:EOR262152 EYN262143:EYN262152 FIJ262143:FIJ262152 FSF262143:FSF262152 GCB262143:GCB262152 GLX262143:GLX262152 GVT262143:GVT262152 HFP262143:HFP262152 HPL262143:HPL262152 HZH262143:HZH262152 IJD262143:IJD262152 ISZ262143:ISZ262152 JCV262143:JCV262152 JMR262143:JMR262152 JWN262143:JWN262152 KGJ262143:KGJ262152 KQF262143:KQF262152 LAB262143:LAB262152 LJX262143:LJX262152 LTT262143:LTT262152 MDP262143:MDP262152 MNL262143:MNL262152 MXH262143:MXH262152 NHD262143:NHD262152 NQZ262143:NQZ262152 OAV262143:OAV262152 OKR262143:OKR262152 OUN262143:OUN262152 PEJ262143:PEJ262152 POF262143:POF262152 PYB262143:PYB262152 QHX262143:QHX262152 QRT262143:QRT262152 RBP262143:RBP262152 RLL262143:RLL262152 RVH262143:RVH262152 SFD262143:SFD262152 SOZ262143:SOZ262152 SYV262143:SYV262152 TIR262143:TIR262152 TSN262143:TSN262152 UCJ262143:UCJ262152 UMF262143:UMF262152 UWB262143:UWB262152 VFX262143:VFX262152 VPT262143:VPT262152 VZP262143:VZP262152 WJL262143:WJL262152 WTH262143:WTH262152 GV327679:GV327688 QR327679:QR327688 AAN327679:AAN327688 AKJ327679:AKJ327688 AUF327679:AUF327688 BEB327679:BEB327688 BNX327679:BNX327688 BXT327679:BXT327688 CHP327679:CHP327688 CRL327679:CRL327688 DBH327679:DBH327688 DLD327679:DLD327688 DUZ327679:DUZ327688 EEV327679:EEV327688 EOR327679:EOR327688 EYN327679:EYN327688 FIJ327679:FIJ327688 FSF327679:FSF327688 GCB327679:GCB327688 GLX327679:GLX327688 GVT327679:GVT327688 HFP327679:HFP327688 HPL327679:HPL327688 HZH327679:HZH327688 IJD327679:IJD327688 ISZ327679:ISZ327688 JCV327679:JCV327688 JMR327679:JMR327688 JWN327679:JWN327688 KGJ327679:KGJ327688 KQF327679:KQF327688 LAB327679:LAB327688 LJX327679:LJX327688 LTT327679:LTT327688 MDP327679:MDP327688 MNL327679:MNL327688 MXH327679:MXH327688 NHD327679:NHD327688 NQZ327679:NQZ327688 OAV327679:OAV327688 OKR327679:OKR327688 OUN327679:OUN327688 PEJ327679:PEJ327688 POF327679:POF327688 PYB327679:PYB327688 QHX327679:QHX327688 QRT327679:QRT327688 RBP327679:RBP327688 RLL327679:RLL327688 RVH327679:RVH327688 SFD327679:SFD327688 SOZ327679:SOZ327688 SYV327679:SYV327688 TIR327679:TIR327688 TSN327679:TSN327688 UCJ327679:UCJ327688 UMF327679:UMF327688 UWB327679:UWB327688 VFX327679:VFX327688 VPT327679:VPT327688 VZP327679:VZP327688 WJL327679:WJL327688 WTH327679:WTH327688 GV393215:GV393224 QR393215:QR393224 AAN393215:AAN393224 AKJ393215:AKJ393224 AUF393215:AUF393224 BEB393215:BEB393224 BNX393215:BNX393224 BXT393215:BXT393224 CHP393215:CHP393224 CRL393215:CRL393224 DBH393215:DBH393224 DLD393215:DLD393224 DUZ393215:DUZ393224 EEV393215:EEV393224 EOR393215:EOR393224 EYN393215:EYN393224 FIJ393215:FIJ393224 FSF393215:FSF393224 GCB393215:GCB393224 GLX393215:GLX393224 GVT393215:GVT393224 HFP393215:HFP393224 HPL393215:HPL393224 HZH393215:HZH393224 IJD393215:IJD393224 ISZ393215:ISZ393224 JCV393215:JCV393224 JMR393215:JMR393224 JWN393215:JWN393224 KGJ393215:KGJ393224 KQF393215:KQF393224 LAB393215:LAB393224 LJX393215:LJX393224 LTT393215:LTT393224 MDP393215:MDP393224 MNL393215:MNL393224 MXH393215:MXH393224 NHD393215:NHD393224 NQZ393215:NQZ393224 OAV393215:OAV393224 OKR393215:OKR393224 OUN393215:OUN393224 PEJ393215:PEJ393224 POF393215:POF393224 PYB393215:PYB393224 QHX393215:QHX393224 QRT393215:QRT393224 RBP393215:RBP393224 RLL393215:RLL393224 RVH393215:RVH393224 SFD393215:SFD393224 SOZ393215:SOZ393224 SYV393215:SYV393224 TIR393215:TIR393224 TSN393215:TSN393224 UCJ393215:UCJ393224 UMF393215:UMF393224 UWB393215:UWB393224 VFX393215:VFX393224 VPT393215:VPT393224 VZP393215:VZP393224 WJL393215:WJL393224 WTH393215:WTH393224 GV458751:GV458760 QR458751:QR458760 AAN458751:AAN458760 AKJ458751:AKJ458760 AUF458751:AUF458760 BEB458751:BEB458760 BNX458751:BNX458760 BXT458751:BXT458760 CHP458751:CHP458760 CRL458751:CRL458760 DBH458751:DBH458760 DLD458751:DLD458760 DUZ458751:DUZ458760 EEV458751:EEV458760 EOR458751:EOR458760 EYN458751:EYN458760 FIJ458751:FIJ458760 FSF458751:FSF458760 GCB458751:GCB458760 GLX458751:GLX458760 GVT458751:GVT458760 HFP458751:HFP458760 HPL458751:HPL458760 HZH458751:HZH458760 IJD458751:IJD458760 ISZ458751:ISZ458760 JCV458751:JCV458760 JMR458751:JMR458760 JWN458751:JWN458760 KGJ458751:KGJ458760 KQF458751:KQF458760 LAB458751:LAB458760 LJX458751:LJX458760 LTT458751:LTT458760 MDP458751:MDP458760 MNL458751:MNL458760 MXH458751:MXH458760 NHD458751:NHD458760 NQZ458751:NQZ458760 OAV458751:OAV458760 OKR458751:OKR458760 OUN458751:OUN458760 PEJ458751:PEJ458760 POF458751:POF458760 PYB458751:PYB458760 QHX458751:QHX458760 QRT458751:QRT458760 RBP458751:RBP458760 RLL458751:RLL458760 RVH458751:RVH458760 SFD458751:SFD458760 SOZ458751:SOZ458760 SYV458751:SYV458760 TIR458751:TIR458760 TSN458751:TSN458760 UCJ458751:UCJ458760 UMF458751:UMF458760 UWB458751:UWB458760 VFX458751:VFX458760 VPT458751:VPT458760 VZP458751:VZP458760 WJL458751:WJL458760 WTH458751:WTH458760 GV524287:GV524296 QR524287:QR524296 AAN524287:AAN524296 AKJ524287:AKJ524296 AUF524287:AUF524296 BEB524287:BEB524296 BNX524287:BNX524296 BXT524287:BXT524296 CHP524287:CHP524296 CRL524287:CRL524296 DBH524287:DBH524296 DLD524287:DLD524296 DUZ524287:DUZ524296 EEV524287:EEV524296 EOR524287:EOR524296 EYN524287:EYN524296 FIJ524287:FIJ524296 FSF524287:FSF524296 GCB524287:GCB524296 GLX524287:GLX524296 GVT524287:GVT524296 HFP524287:HFP524296 HPL524287:HPL524296 HZH524287:HZH524296 IJD524287:IJD524296 ISZ524287:ISZ524296 JCV524287:JCV524296 JMR524287:JMR524296 JWN524287:JWN524296 KGJ524287:KGJ524296 KQF524287:KQF524296 LAB524287:LAB524296 LJX524287:LJX524296 LTT524287:LTT524296 MDP524287:MDP524296 MNL524287:MNL524296 MXH524287:MXH524296 NHD524287:NHD524296 NQZ524287:NQZ524296 OAV524287:OAV524296 OKR524287:OKR524296 OUN524287:OUN524296 PEJ524287:PEJ524296 POF524287:POF524296 PYB524287:PYB524296 QHX524287:QHX524296 QRT524287:QRT524296 RBP524287:RBP524296 RLL524287:RLL524296 RVH524287:RVH524296 SFD524287:SFD524296 SOZ524287:SOZ524296 SYV524287:SYV524296 TIR524287:TIR524296 TSN524287:TSN524296 UCJ524287:UCJ524296 UMF524287:UMF524296 UWB524287:UWB524296 VFX524287:VFX524296 VPT524287:VPT524296 VZP524287:VZP524296 WJL524287:WJL524296 WTH524287:WTH524296 GV589823:GV589832 QR589823:QR589832 AAN589823:AAN589832 AKJ589823:AKJ589832 AUF589823:AUF589832 BEB589823:BEB589832 BNX589823:BNX589832 BXT589823:BXT589832 CHP589823:CHP589832 CRL589823:CRL589832 DBH589823:DBH589832 DLD589823:DLD589832 DUZ589823:DUZ589832 EEV589823:EEV589832 EOR589823:EOR589832 EYN589823:EYN589832 FIJ589823:FIJ589832 FSF589823:FSF589832 GCB589823:GCB589832 GLX589823:GLX589832 GVT589823:GVT589832 HFP589823:HFP589832 HPL589823:HPL589832 HZH589823:HZH589832 IJD589823:IJD589832 ISZ589823:ISZ589832 JCV589823:JCV589832 JMR589823:JMR589832 JWN589823:JWN589832 KGJ589823:KGJ589832 KQF589823:KQF589832 LAB589823:LAB589832 LJX589823:LJX589832 LTT589823:LTT589832 MDP589823:MDP589832 MNL589823:MNL589832 MXH589823:MXH589832 NHD589823:NHD589832 NQZ589823:NQZ589832 OAV589823:OAV589832 OKR589823:OKR589832 OUN589823:OUN589832 PEJ589823:PEJ589832 POF589823:POF589832 PYB589823:PYB589832 QHX589823:QHX589832 QRT589823:QRT589832 RBP589823:RBP589832 RLL589823:RLL589832 RVH589823:RVH589832 SFD589823:SFD589832 SOZ589823:SOZ589832 SYV589823:SYV589832 TIR589823:TIR589832 TSN589823:TSN589832 UCJ589823:UCJ589832 UMF589823:UMF589832 UWB589823:UWB589832 VFX589823:VFX589832 VPT589823:VPT589832 VZP589823:VZP589832 WJL589823:WJL589832 WTH589823:WTH589832 GV655359:GV655368 QR655359:QR655368 AAN655359:AAN655368 AKJ655359:AKJ655368 AUF655359:AUF655368 BEB655359:BEB655368 BNX655359:BNX655368 BXT655359:BXT655368 CHP655359:CHP655368 CRL655359:CRL655368 DBH655359:DBH655368 DLD655359:DLD655368 DUZ655359:DUZ655368 EEV655359:EEV655368 EOR655359:EOR655368 EYN655359:EYN655368 FIJ655359:FIJ655368 FSF655359:FSF655368 GCB655359:GCB655368 GLX655359:GLX655368 GVT655359:GVT655368 HFP655359:HFP655368 HPL655359:HPL655368 HZH655359:HZH655368 IJD655359:IJD655368 ISZ655359:ISZ655368 JCV655359:JCV655368 JMR655359:JMR655368 JWN655359:JWN655368 KGJ655359:KGJ655368 KQF655359:KQF655368 LAB655359:LAB655368 LJX655359:LJX655368 LTT655359:LTT655368 MDP655359:MDP655368 MNL655359:MNL655368 MXH655359:MXH655368 NHD655359:NHD655368 NQZ655359:NQZ655368 OAV655359:OAV655368 OKR655359:OKR655368 OUN655359:OUN655368 PEJ655359:PEJ655368 POF655359:POF655368 PYB655359:PYB655368 QHX655359:QHX655368 QRT655359:QRT655368 RBP655359:RBP655368 RLL655359:RLL655368 RVH655359:RVH655368 SFD655359:SFD655368 SOZ655359:SOZ655368 SYV655359:SYV655368 TIR655359:TIR655368 TSN655359:TSN655368 UCJ655359:UCJ655368 UMF655359:UMF655368 UWB655359:UWB655368 VFX655359:VFX655368 VPT655359:VPT655368 VZP655359:VZP655368 WJL655359:WJL655368 WTH655359:WTH655368 GV720895:GV720904 QR720895:QR720904 AAN720895:AAN720904 AKJ720895:AKJ720904 AUF720895:AUF720904 BEB720895:BEB720904 BNX720895:BNX720904 BXT720895:BXT720904 CHP720895:CHP720904 CRL720895:CRL720904 DBH720895:DBH720904 DLD720895:DLD720904 DUZ720895:DUZ720904 EEV720895:EEV720904 EOR720895:EOR720904 EYN720895:EYN720904 FIJ720895:FIJ720904 FSF720895:FSF720904 GCB720895:GCB720904 GLX720895:GLX720904 GVT720895:GVT720904 HFP720895:HFP720904 HPL720895:HPL720904 HZH720895:HZH720904 IJD720895:IJD720904 ISZ720895:ISZ720904 JCV720895:JCV720904 JMR720895:JMR720904 JWN720895:JWN720904 KGJ720895:KGJ720904 KQF720895:KQF720904 LAB720895:LAB720904 LJX720895:LJX720904 LTT720895:LTT720904 MDP720895:MDP720904 MNL720895:MNL720904 MXH720895:MXH720904 NHD720895:NHD720904 NQZ720895:NQZ720904 OAV720895:OAV720904 OKR720895:OKR720904 OUN720895:OUN720904 PEJ720895:PEJ720904 POF720895:POF720904 PYB720895:PYB720904 QHX720895:QHX720904 QRT720895:QRT720904 RBP720895:RBP720904 RLL720895:RLL720904 RVH720895:RVH720904 SFD720895:SFD720904 SOZ720895:SOZ720904 SYV720895:SYV720904 TIR720895:TIR720904 TSN720895:TSN720904 UCJ720895:UCJ720904 UMF720895:UMF720904 UWB720895:UWB720904 VFX720895:VFX720904 VPT720895:VPT720904 VZP720895:VZP720904 WJL720895:WJL720904 WTH720895:WTH720904 GV786431:GV786440 QR786431:QR786440 AAN786431:AAN786440 AKJ786431:AKJ786440 AUF786431:AUF786440 BEB786431:BEB786440 BNX786431:BNX786440 BXT786431:BXT786440 CHP786431:CHP786440 CRL786431:CRL786440 DBH786431:DBH786440 DLD786431:DLD786440 DUZ786431:DUZ786440 EEV786431:EEV786440 EOR786431:EOR786440 EYN786431:EYN786440 FIJ786431:FIJ786440 FSF786431:FSF786440 GCB786431:GCB786440 GLX786431:GLX786440 GVT786431:GVT786440 HFP786431:HFP786440 HPL786431:HPL786440 HZH786431:HZH786440 IJD786431:IJD786440 ISZ786431:ISZ786440 JCV786431:JCV786440 JMR786431:JMR786440 JWN786431:JWN786440 KGJ786431:KGJ786440 KQF786431:KQF786440 LAB786431:LAB786440 LJX786431:LJX786440 LTT786431:LTT786440 MDP786431:MDP786440 MNL786431:MNL786440 MXH786431:MXH786440 NHD786431:NHD786440 NQZ786431:NQZ786440 OAV786431:OAV786440 OKR786431:OKR786440 OUN786431:OUN786440 PEJ786431:PEJ786440 POF786431:POF786440 PYB786431:PYB786440 QHX786431:QHX786440 QRT786431:QRT786440 RBP786431:RBP786440 RLL786431:RLL786440 RVH786431:RVH786440 SFD786431:SFD786440 SOZ786431:SOZ786440 SYV786431:SYV786440 TIR786431:TIR786440 TSN786431:TSN786440 UCJ786431:UCJ786440 UMF786431:UMF786440 UWB786431:UWB786440 VFX786431:VFX786440 VPT786431:VPT786440 VZP786431:VZP786440 WJL786431:WJL786440 WTH786431:WTH786440 GV851967:GV851976 QR851967:QR851976 AAN851967:AAN851976 AKJ851967:AKJ851976 AUF851967:AUF851976 BEB851967:BEB851976 BNX851967:BNX851976 BXT851967:BXT851976 CHP851967:CHP851976 CRL851967:CRL851976 DBH851967:DBH851976 DLD851967:DLD851976 DUZ851967:DUZ851976 EEV851967:EEV851976 EOR851967:EOR851976 EYN851967:EYN851976 FIJ851967:FIJ851976 FSF851967:FSF851976 GCB851967:GCB851976 GLX851967:GLX851976 GVT851967:GVT851976 HFP851967:HFP851976 HPL851967:HPL851976 HZH851967:HZH851976 IJD851967:IJD851976 ISZ851967:ISZ851976 JCV851967:JCV851976 JMR851967:JMR851976 JWN851967:JWN851976 KGJ851967:KGJ851976 KQF851967:KQF851976 LAB851967:LAB851976 LJX851967:LJX851976 LTT851967:LTT851976 MDP851967:MDP851976 MNL851967:MNL851976 MXH851967:MXH851976 NHD851967:NHD851976 NQZ851967:NQZ851976 OAV851967:OAV851976 OKR851967:OKR851976 OUN851967:OUN851976 PEJ851967:PEJ851976 POF851967:POF851976 PYB851967:PYB851976 QHX851967:QHX851976 QRT851967:QRT851976 RBP851967:RBP851976 RLL851967:RLL851976 RVH851967:RVH851976 SFD851967:SFD851976 SOZ851967:SOZ851976 SYV851967:SYV851976 TIR851967:TIR851976 TSN851967:TSN851976 UCJ851967:UCJ851976 UMF851967:UMF851976 UWB851967:UWB851976 VFX851967:VFX851976 VPT851967:VPT851976 VZP851967:VZP851976 WJL851967:WJL851976 WTH851967:WTH851976 GV917503:GV917512 QR917503:QR917512 AAN917503:AAN917512 AKJ917503:AKJ917512 AUF917503:AUF917512 BEB917503:BEB917512 BNX917503:BNX917512 BXT917503:BXT917512 CHP917503:CHP917512 CRL917503:CRL917512 DBH917503:DBH917512 DLD917503:DLD917512 DUZ917503:DUZ917512 EEV917503:EEV917512 EOR917503:EOR917512 EYN917503:EYN917512 FIJ917503:FIJ917512 FSF917503:FSF917512 GCB917503:GCB917512 GLX917503:GLX917512 GVT917503:GVT917512 HFP917503:HFP917512 HPL917503:HPL917512 HZH917503:HZH917512 IJD917503:IJD917512 ISZ917503:ISZ917512 JCV917503:JCV917512 JMR917503:JMR917512 JWN917503:JWN917512 KGJ917503:KGJ917512 KQF917503:KQF917512 LAB917503:LAB917512 LJX917503:LJX917512 LTT917503:LTT917512 MDP917503:MDP917512 MNL917503:MNL917512 MXH917503:MXH917512 NHD917503:NHD917512 NQZ917503:NQZ917512 OAV917503:OAV917512 OKR917503:OKR917512 OUN917503:OUN917512 PEJ917503:PEJ917512 POF917503:POF917512 PYB917503:PYB917512 QHX917503:QHX917512 QRT917503:QRT917512 RBP917503:RBP917512 RLL917503:RLL917512 RVH917503:RVH917512 SFD917503:SFD917512 SOZ917503:SOZ917512 SYV917503:SYV917512 TIR917503:TIR917512 TSN917503:TSN917512 UCJ917503:UCJ917512 UMF917503:UMF917512 UWB917503:UWB917512 VFX917503:VFX917512 VPT917503:VPT917512 VZP917503:VZP917512 WJL917503:WJL917512 WTH917503:WTH917512 GV983039:GV983048 QR983039:QR983048 AAN983039:AAN983048 AKJ983039:AKJ983048 AUF983039:AUF983048 BEB983039:BEB983048 BNX983039:BNX983048 BXT983039:BXT983048 CHP983039:CHP983048 CRL983039:CRL983048 DBH983039:DBH983048 DLD983039:DLD983048 DUZ983039:DUZ983048 EEV983039:EEV983048 EOR983039:EOR983048 EYN983039:EYN983048 FIJ983039:FIJ983048 FSF983039:FSF983048 GCB983039:GCB983048 GLX983039:GLX983048 GVT983039:GVT983048 HFP983039:HFP983048 HPL983039:HPL983048 HZH983039:HZH983048 IJD983039:IJD983048 ISZ983039:ISZ983048 JCV983039:JCV983048 JMR983039:JMR983048 JWN983039:JWN983048 KGJ983039:KGJ983048 KQF983039:KQF983048 LAB983039:LAB983048 LJX983039:LJX983048 LTT983039:LTT983048 MDP983039:MDP983048 MNL983039:MNL983048 MXH983039:MXH983048 NHD983039:NHD983048 NQZ983039:NQZ983048 OAV983039:OAV983048 OKR983039:OKR983048 OUN983039:OUN983048 PEJ983039:PEJ983048 POF983039:POF983048 PYB983039:PYB983048 QHX983039:QHX983048 QRT983039:QRT983048 RBP983039:RBP983048 RLL983039:RLL983048 RVH983039:RVH983048 SFD983039:SFD983048 SOZ983039:SOZ983048 SYV983039:SYV983048 TIR983039:TIR983048 TSN983039:TSN983048 UCJ983039:UCJ983048 UMF983039:UMF983048 UWB983039:UWB983048 VFX983039:VFX983048 VPT983039:VPT983048 VZP983039:VZP983048 WJL983039:WJL983048 WTH983039:WTH983048 GP65535:GR65544 QL65535:QN65544 AAH65535:AAJ65544 AKD65535:AKF65544 ATZ65535:AUB65544 BDV65535:BDX65544 BNR65535:BNT65544 BXN65535:BXP65544 CHJ65535:CHL65544 CRF65535:CRH65544 DBB65535:DBD65544 DKX65535:DKZ65544 DUT65535:DUV65544 EEP65535:EER65544 EOL65535:EON65544 EYH65535:EYJ65544 FID65535:FIF65544 FRZ65535:FSB65544 GBV65535:GBX65544 GLR65535:GLT65544 GVN65535:GVP65544 HFJ65535:HFL65544 HPF65535:HPH65544 HZB65535:HZD65544 IIX65535:IIZ65544 IST65535:ISV65544 JCP65535:JCR65544 JML65535:JMN65544 JWH65535:JWJ65544 KGD65535:KGF65544 KPZ65535:KQB65544 KZV65535:KZX65544 LJR65535:LJT65544 LTN65535:LTP65544 MDJ65535:MDL65544 MNF65535:MNH65544 MXB65535:MXD65544 NGX65535:NGZ65544 NQT65535:NQV65544 OAP65535:OAR65544 OKL65535:OKN65544 OUH65535:OUJ65544 PED65535:PEF65544 PNZ65535:POB65544 PXV65535:PXX65544 QHR65535:QHT65544 QRN65535:QRP65544 RBJ65535:RBL65544 RLF65535:RLH65544 RVB65535:RVD65544 SEX65535:SEZ65544 SOT65535:SOV65544 SYP65535:SYR65544 TIL65535:TIN65544 TSH65535:TSJ65544 UCD65535:UCF65544 ULZ65535:UMB65544 UVV65535:UVX65544 VFR65535:VFT65544 VPN65535:VPP65544 VZJ65535:VZL65544 WJF65535:WJH65544 WTB65535:WTD65544 GP131071:GR131080 QL131071:QN131080 AAH131071:AAJ131080 AKD131071:AKF131080 ATZ131071:AUB131080 BDV131071:BDX131080 BNR131071:BNT131080 BXN131071:BXP131080 CHJ131071:CHL131080 CRF131071:CRH131080 DBB131071:DBD131080 DKX131071:DKZ131080 DUT131071:DUV131080 EEP131071:EER131080 EOL131071:EON131080 EYH131071:EYJ131080 FID131071:FIF131080 FRZ131071:FSB131080 GBV131071:GBX131080 GLR131071:GLT131080 GVN131071:GVP131080 HFJ131071:HFL131080 HPF131071:HPH131080 HZB131071:HZD131080 IIX131071:IIZ131080 IST131071:ISV131080 JCP131071:JCR131080 JML131071:JMN131080 JWH131071:JWJ131080 KGD131071:KGF131080 KPZ131071:KQB131080 KZV131071:KZX131080 LJR131071:LJT131080 LTN131071:LTP131080 MDJ131071:MDL131080 MNF131071:MNH131080 MXB131071:MXD131080 NGX131071:NGZ131080 NQT131071:NQV131080 OAP131071:OAR131080 OKL131071:OKN131080 OUH131071:OUJ131080 PED131071:PEF131080 PNZ131071:POB131080 PXV131071:PXX131080 QHR131071:QHT131080 QRN131071:QRP131080 RBJ131071:RBL131080 RLF131071:RLH131080 RVB131071:RVD131080 SEX131071:SEZ131080 SOT131071:SOV131080 SYP131071:SYR131080 TIL131071:TIN131080 TSH131071:TSJ131080 UCD131071:UCF131080 ULZ131071:UMB131080 UVV131071:UVX131080 VFR131071:VFT131080 VPN131071:VPP131080 VZJ131071:VZL131080 WJF131071:WJH131080 WTB131071:WTD131080 GP196607:GR196616 QL196607:QN196616 AAH196607:AAJ196616 AKD196607:AKF196616 ATZ196607:AUB196616 BDV196607:BDX196616 BNR196607:BNT196616 BXN196607:BXP196616 CHJ196607:CHL196616 CRF196607:CRH196616 DBB196607:DBD196616 DKX196607:DKZ196616 DUT196607:DUV196616 EEP196607:EER196616 EOL196607:EON196616 EYH196607:EYJ196616 FID196607:FIF196616 FRZ196607:FSB196616 GBV196607:GBX196616 GLR196607:GLT196616 GVN196607:GVP196616 HFJ196607:HFL196616 HPF196607:HPH196616 HZB196607:HZD196616 IIX196607:IIZ196616 IST196607:ISV196616 JCP196607:JCR196616 JML196607:JMN196616 JWH196607:JWJ196616 KGD196607:KGF196616 KPZ196607:KQB196616 KZV196607:KZX196616 LJR196607:LJT196616 LTN196607:LTP196616 MDJ196607:MDL196616 MNF196607:MNH196616 MXB196607:MXD196616 NGX196607:NGZ196616 NQT196607:NQV196616 OAP196607:OAR196616 OKL196607:OKN196616 OUH196607:OUJ196616 PED196607:PEF196616 PNZ196607:POB196616 PXV196607:PXX196616 QHR196607:QHT196616 QRN196607:QRP196616 RBJ196607:RBL196616 RLF196607:RLH196616 RVB196607:RVD196616 SEX196607:SEZ196616 SOT196607:SOV196616 SYP196607:SYR196616 TIL196607:TIN196616 TSH196607:TSJ196616 UCD196607:UCF196616 ULZ196607:UMB196616 UVV196607:UVX196616 VFR196607:VFT196616 VPN196607:VPP196616 VZJ196607:VZL196616 WJF196607:WJH196616 WTB196607:WTD196616 GP262143:GR262152 QL262143:QN262152 AAH262143:AAJ262152 AKD262143:AKF262152 ATZ262143:AUB262152 BDV262143:BDX262152 BNR262143:BNT262152 BXN262143:BXP262152 CHJ262143:CHL262152 CRF262143:CRH262152 DBB262143:DBD262152 DKX262143:DKZ262152 DUT262143:DUV262152 EEP262143:EER262152 EOL262143:EON262152 EYH262143:EYJ262152 FID262143:FIF262152 FRZ262143:FSB262152 GBV262143:GBX262152 GLR262143:GLT262152 GVN262143:GVP262152 HFJ262143:HFL262152 HPF262143:HPH262152 HZB262143:HZD262152 IIX262143:IIZ262152 IST262143:ISV262152 JCP262143:JCR262152 JML262143:JMN262152 JWH262143:JWJ262152 KGD262143:KGF262152 KPZ262143:KQB262152 KZV262143:KZX262152 LJR262143:LJT262152 LTN262143:LTP262152 MDJ262143:MDL262152 MNF262143:MNH262152 MXB262143:MXD262152 NGX262143:NGZ262152 NQT262143:NQV262152 OAP262143:OAR262152 OKL262143:OKN262152 OUH262143:OUJ262152 PED262143:PEF262152 PNZ262143:POB262152 PXV262143:PXX262152 QHR262143:QHT262152 QRN262143:QRP262152 RBJ262143:RBL262152 RLF262143:RLH262152 RVB262143:RVD262152 SEX262143:SEZ262152 SOT262143:SOV262152 SYP262143:SYR262152 TIL262143:TIN262152 TSH262143:TSJ262152 UCD262143:UCF262152 ULZ262143:UMB262152 UVV262143:UVX262152 VFR262143:VFT262152 VPN262143:VPP262152 VZJ262143:VZL262152 WJF262143:WJH262152 WTB262143:WTD262152 GP327679:GR327688 QL327679:QN327688 AAH327679:AAJ327688 AKD327679:AKF327688 ATZ327679:AUB327688 BDV327679:BDX327688 BNR327679:BNT327688 BXN327679:BXP327688 CHJ327679:CHL327688 CRF327679:CRH327688 DBB327679:DBD327688 DKX327679:DKZ327688 DUT327679:DUV327688 EEP327679:EER327688 EOL327679:EON327688 EYH327679:EYJ327688 FID327679:FIF327688 FRZ327679:FSB327688 GBV327679:GBX327688 GLR327679:GLT327688 GVN327679:GVP327688 HFJ327679:HFL327688 HPF327679:HPH327688 HZB327679:HZD327688 IIX327679:IIZ327688 IST327679:ISV327688 JCP327679:JCR327688 JML327679:JMN327688 JWH327679:JWJ327688 KGD327679:KGF327688 KPZ327679:KQB327688 KZV327679:KZX327688 LJR327679:LJT327688 LTN327679:LTP327688 MDJ327679:MDL327688 MNF327679:MNH327688 MXB327679:MXD327688 NGX327679:NGZ327688 NQT327679:NQV327688 OAP327679:OAR327688 OKL327679:OKN327688 OUH327679:OUJ327688 PED327679:PEF327688 PNZ327679:POB327688 PXV327679:PXX327688 QHR327679:QHT327688 QRN327679:QRP327688 RBJ327679:RBL327688 RLF327679:RLH327688 RVB327679:RVD327688 SEX327679:SEZ327688 SOT327679:SOV327688 SYP327679:SYR327688 TIL327679:TIN327688 TSH327679:TSJ327688 UCD327679:UCF327688 ULZ327679:UMB327688 UVV327679:UVX327688 VFR327679:VFT327688 VPN327679:VPP327688 VZJ327679:VZL327688 WJF327679:WJH327688 WTB327679:WTD327688 GP393215:GR393224 QL393215:QN393224 AAH393215:AAJ393224 AKD393215:AKF393224 ATZ393215:AUB393224 BDV393215:BDX393224 BNR393215:BNT393224 BXN393215:BXP393224 CHJ393215:CHL393224 CRF393215:CRH393224 DBB393215:DBD393224 DKX393215:DKZ393224 DUT393215:DUV393224 EEP393215:EER393224 EOL393215:EON393224 EYH393215:EYJ393224 FID393215:FIF393224 FRZ393215:FSB393224 GBV393215:GBX393224 GLR393215:GLT393224 GVN393215:GVP393224 HFJ393215:HFL393224 HPF393215:HPH393224 HZB393215:HZD393224 IIX393215:IIZ393224 IST393215:ISV393224 JCP393215:JCR393224 JML393215:JMN393224 JWH393215:JWJ393224 KGD393215:KGF393224 KPZ393215:KQB393224 KZV393215:KZX393224 LJR393215:LJT393224 LTN393215:LTP393224 MDJ393215:MDL393224 MNF393215:MNH393224 MXB393215:MXD393224 NGX393215:NGZ393224 NQT393215:NQV393224 OAP393215:OAR393224 OKL393215:OKN393224 OUH393215:OUJ393224 PED393215:PEF393224 PNZ393215:POB393224 PXV393215:PXX393224 QHR393215:QHT393224 QRN393215:QRP393224 RBJ393215:RBL393224 RLF393215:RLH393224 RVB393215:RVD393224 SEX393215:SEZ393224 SOT393215:SOV393224 SYP393215:SYR393224 TIL393215:TIN393224 TSH393215:TSJ393224 UCD393215:UCF393224 ULZ393215:UMB393224 UVV393215:UVX393224 VFR393215:VFT393224 VPN393215:VPP393224 VZJ393215:VZL393224 WJF393215:WJH393224 WTB393215:WTD393224 GP458751:GR458760 QL458751:QN458760 AAH458751:AAJ458760 AKD458751:AKF458760 ATZ458751:AUB458760 BDV458751:BDX458760 BNR458751:BNT458760 BXN458751:BXP458760 CHJ458751:CHL458760 CRF458751:CRH458760 DBB458751:DBD458760 DKX458751:DKZ458760 DUT458751:DUV458760 EEP458751:EER458760 EOL458751:EON458760 EYH458751:EYJ458760 FID458751:FIF458760 FRZ458751:FSB458760 GBV458751:GBX458760 GLR458751:GLT458760 GVN458751:GVP458760 HFJ458751:HFL458760 HPF458751:HPH458760 HZB458751:HZD458760 IIX458751:IIZ458760 IST458751:ISV458760 JCP458751:JCR458760 JML458751:JMN458760 JWH458751:JWJ458760 KGD458751:KGF458760 KPZ458751:KQB458760 KZV458751:KZX458760 LJR458751:LJT458760 LTN458751:LTP458760 MDJ458751:MDL458760 MNF458751:MNH458760 MXB458751:MXD458760 NGX458751:NGZ458760 NQT458751:NQV458760 OAP458751:OAR458760 OKL458751:OKN458760 OUH458751:OUJ458760 PED458751:PEF458760 PNZ458751:POB458760 PXV458751:PXX458760 QHR458751:QHT458760 QRN458751:QRP458760 RBJ458751:RBL458760 RLF458751:RLH458760 RVB458751:RVD458760 SEX458751:SEZ458760 SOT458751:SOV458760 SYP458751:SYR458760 TIL458751:TIN458760 TSH458751:TSJ458760 UCD458751:UCF458760 ULZ458751:UMB458760 UVV458751:UVX458760 VFR458751:VFT458760 VPN458751:VPP458760 VZJ458751:VZL458760 WJF458751:WJH458760 WTB458751:WTD458760 GP524287:GR524296 QL524287:QN524296 AAH524287:AAJ524296 AKD524287:AKF524296 ATZ524287:AUB524296 BDV524287:BDX524296 BNR524287:BNT524296 BXN524287:BXP524296 CHJ524287:CHL524296 CRF524287:CRH524296 DBB524287:DBD524296 DKX524287:DKZ524296 DUT524287:DUV524296 EEP524287:EER524296 EOL524287:EON524296 EYH524287:EYJ524296 FID524287:FIF524296 FRZ524287:FSB524296 GBV524287:GBX524296 GLR524287:GLT524296 GVN524287:GVP524296 HFJ524287:HFL524296 HPF524287:HPH524296 HZB524287:HZD524296 IIX524287:IIZ524296 IST524287:ISV524296 JCP524287:JCR524296 JML524287:JMN524296 JWH524287:JWJ524296 KGD524287:KGF524296 KPZ524287:KQB524296 KZV524287:KZX524296 LJR524287:LJT524296 LTN524287:LTP524296 MDJ524287:MDL524296 MNF524287:MNH524296 MXB524287:MXD524296 NGX524287:NGZ524296 NQT524287:NQV524296 OAP524287:OAR524296 OKL524287:OKN524296 OUH524287:OUJ524296 PED524287:PEF524296 PNZ524287:POB524296 PXV524287:PXX524296 QHR524287:QHT524296 QRN524287:QRP524296 RBJ524287:RBL524296 RLF524287:RLH524296 RVB524287:RVD524296 SEX524287:SEZ524296 SOT524287:SOV524296 SYP524287:SYR524296 TIL524287:TIN524296 TSH524287:TSJ524296 UCD524287:UCF524296 ULZ524287:UMB524296 UVV524287:UVX524296 VFR524287:VFT524296 VPN524287:VPP524296 VZJ524287:VZL524296 WJF524287:WJH524296 WTB524287:WTD524296 GP589823:GR589832 QL589823:QN589832 AAH589823:AAJ589832 AKD589823:AKF589832 ATZ589823:AUB589832 BDV589823:BDX589832 BNR589823:BNT589832 BXN589823:BXP589832 CHJ589823:CHL589832 CRF589823:CRH589832 DBB589823:DBD589832 DKX589823:DKZ589832 DUT589823:DUV589832 EEP589823:EER589832 EOL589823:EON589832 EYH589823:EYJ589832 FID589823:FIF589832 FRZ589823:FSB589832 GBV589823:GBX589832 GLR589823:GLT589832 GVN589823:GVP589832 HFJ589823:HFL589832 HPF589823:HPH589832 HZB589823:HZD589832 IIX589823:IIZ589832 IST589823:ISV589832 JCP589823:JCR589832 JML589823:JMN589832 JWH589823:JWJ589832 KGD589823:KGF589832 KPZ589823:KQB589832 KZV589823:KZX589832 LJR589823:LJT589832 LTN589823:LTP589832 MDJ589823:MDL589832 MNF589823:MNH589832 MXB589823:MXD589832 NGX589823:NGZ589832 NQT589823:NQV589832 OAP589823:OAR589832 OKL589823:OKN589832 OUH589823:OUJ589832 PED589823:PEF589832 PNZ589823:POB589832 PXV589823:PXX589832 QHR589823:QHT589832 QRN589823:QRP589832 RBJ589823:RBL589832 RLF589823:RLH589832 RVB589823:RVD589832 SEX589823:SEZ589832 SOT589823:SOV589832 SYP589823:SYR589832 TIL589823:TIN589832 TSH589823:TSJ589832 UCD589823:UCF589832 ULZ589823:UMB589832 UVV589823:UVX589832 VFR589823:VFT589832 VPN589823:VPP589832 VZJ589823:VZL589832 WJF589823:WJH589832 WTB589823:WTD589832 GP655359:GR655368 QL655359:QN655368 AAH655359:AAJ655368 AKD655359:AKF655368 ATZ655359:AUB655368 BDV655359:BDX655368 BNR655359:BNT655368 BXN655359:BXP655368 CHJ655359:CHL655368 CRF655359:CRH655368 DBB655359:DBD655368 DKX655359:DKZ655368 DUT655359:DUV655368 EEP655359:EER655368 EOL655359:EON655368 EYH655359:EYJ655368 FID655359:FIF655368 FRZ655359:FSB655368 GBV655359:GBX655368 GLR655359:GLT655368 GVN655359:GVP655368 HFJ655359:HFL655368 HPF655359:HPH655368 HZB655359:HZD655368 IIX655359:IIZ655368 IST655359:ISV655368 JCP655359:JCR655368 JML655359:JMN655368 JWH655359:JWJ655368 KGD655359:KGF655368 KPZ655359:KQB655368 KZV655359:KZX655368 LJR655359:LJT655368 LTN655359:LTP655368 MDJ655359:MDL655368 MNF655359:MNH655368 MXB655359:MXD655368 NGX655359:NGZ655368 NQT655359:NQV655368 OAP655359:OAR655368 OKL655359:OKN655368 OUH655359:OUJ655368 PED655359:PEF655368 PNZ655359:POB655368 PXV655359:PXX655368 QHR655359:QHT655368 QRN655359:QRP655368 RBJ655359:RBL655368 RLF655359:RLH655368 RVB655359:RVD655368 SEX655359:SEZ655368 SOT655359:SOV655368 SYP655359:SYR655368 TIL655359:TIN655368 TSH655359:TSJ655368 UCD655359:UCF655368 ULZ655359:UMB655368 UVV655359:UVX655368 VFR655359:VFT655368 VPN655359:VPP655368 VZJ655359:VZL655368 WJF655359:WJH655368 WTB655359:WTD655368 GP720895:GR720904 QL720895:QN720904 AAH720895:AAJ720904 AKD720895:AKF720904 ATZ720895:AUB720904 BDV720895:BDX720904 BNR720895:BNT720904 BXN720895:BXP720904 CHJ720895:CHL720904 CRF720895:CRH720904 DBB720895:DBD720904 DKX720895:DKZ720904 DUT720895:DUV720904 EEP720895:EER720904 EOL720895:EON720904 EYH720895:EYJ720904 FID720895:FIF720904 FRZ720895:FSB720904 GBV720895:GBX720904 GLR720895:GLT720904 GVN720895:GVP720904 HFJ720895:HFL720904 HPF720895:HPH720904 HZB720895:HZD720904 IIX720895:IIZ720904 IST720895:ISV720904 JCP720895:JCR720904 JML720895:JMN720904 JWH720895:JWJ720904 KGD720895:KGF720904 KPZ720895:KQB720904 KZV720895:KZX720904 LJR720895:LJT720904 LTN720895:LTP720904 MDJ720895:MDL720904 MNF720895:MNH720904 MXB720895:MXD720904 NGX720895:NGZ720904 NQT720895:NQV720904 OAP720895:OAR720904 OKL720895:OKN720904 OUH720895:OUJ720904 PED720895:PEF720904 PNZ720895:POB720904 PXV720895:PXX720904 QHR720895:QHT720904 QRN720895:QRP720904 RBJ720895:RBL720904 RLF720895:RLH720904 RVB720895:RVD720904 SEX720895:SEZ720904 SOT720895:SOV720904 SYP720895:SYR720904 TIL720895:TIN720904 TSH720895:TSJ720904 UCD720895:UCF720904 ULZ720895:UMB720904 UVV720895:UVX720904 VFR720895:VFT720904 VPN720895:VPP720904 VZJ720895:VZL720904 WJF720895:WJH720904 WTB720895:WTD720904 GP786431:GR786440 QL786431:QN786440 AAH786431:AAJ786440 AKD786431:AKF786440 ATZ786431:AUB786440 BDV786431:BDX786440 BNR786431:BNT786440 BXN786431:BXP786440 CHJ786431:CHL786440 CRF786431:CRH786440 DBB786431:DBD786440 DKX786431:DKZ786440 DUT786431:DUV786440 EEP786431:EER786440 EOL786431:EON786440 EYH786431:EYJ786440 FID786431:FIF786440 FRZ786431:FSB786440 GBV786431:GBX786440 GLR786431:GLT786440 GVN786431:GVP786440 HFJ786431:HFL786440 HPF786431:HPH786440 HZB786431:HZD786440 IIX786431:IIZ786440 IST786431:ISV786440 JCP786431:JCR786440 JML786431:JMN786440 JWH786431:JWJ786440 KGD786431:KGF786440 KPZ786431:KQB786440 KZV786431:KZX786440 LJR786431:LJT786440 LTN786431:LTP786440 MDJ786431:MDL786440 MNF786431:MNH786440 MXB786431:MXD786440 NGX786431:NGZ786440 NQT786431:NQV786440 OAP786431:OAR786440 OKL786431:OKN786440 OUH786431:OUJ786440 PED786431:PEF786440 PNZ786431:POB786440 PXV786431:PXX786440 QHR786431:QHT786440 QRN786431:QRP786440 RBJ786431:RBL786440 RLF786431:RLH786440 RVB786431:RVD786440 SEX786431:SEZ786440 SOT786431:SOV786440 SYP786431:SYR786440 TIL786431:TIN786440 TSH786431:TSJ786440 UCD786431:UCF786440 ULZ786431:UMB786440 UVV786431:UVX786440 VFR786431:VFT786440 VPN786431:VPP786440 VZJ786431:VZL786440 WJF786431:WJH786440 WTB786431:WTD786440 GP851967:GR851976 QL851967:QN851976 AAH851967:AAJ851976 AKD851967:AKF851976 ATZ851967:AUB851976 BDV851967:BDX851976 BNR851967:BNT851976 BXN851967:BXP851976 CHJ851967:CHL851976 CRF851967:CRH851976 DBB851967:DBD851976 DKX851967:DKZ851976 DUT851967:DUV851976 EEP851967:EER851976 EOL851967:EON851976 EYH851967:EYJ851976 FID851967:FIF851976 FRZ851967:FSB851976 GBV851967:GBX851976 GLR851967:GLT851976 GVN851967:GVP851976 HFJ851967:HFL851976 HPF851967:HPH851976 HZB851967:HZD851976 IIX851967:IIZ851976 IST851967:ISV851976 JCP851967:JCR851976 JML851967:JMN851976 JWH851967:JWJ851976 KGD851967:KGF851976 KPZ851967:KQB851976 KZV851967:KZX851976 LJR851967:LJT851976 LTN851967:LTP851976 MDJ851967:MDL851976 MNF851967:MNH851976 MXB851967:MXD851976 NGX851967:NGZ851976 NQT851967:NQV851976 OAP851967:OAR851976 OKL851967:OKN851976 OUH851967:OUJ851976 PED851967:PEF851976 PNZ851967:POB851976 PXV851967:PXX851976 QHR851967:QHT851976 QRN851967:QRP851976 RBJ851967:RBL851976 RLF851967:RLH851976 RVB851967:RVD851976 SEX851967:SEZ851976 SOT851967:SOV851976 SYP851967:SYR851976 TIL851967:TIN851976 TSH851967:TSJ851976 UCD851967:UCF851976 ULZ851967:UMB851976 UVV851967:UVX851976 VFR851967:VFT851976 VPN851967:VPP851976 VZJ851967:VZL851976 WJF851967:WJH851976 WTB851967:WTD851976 GP917503:GR917512 QL917503:QN917512 AAH917503:AAJ917512 AKD917503:AKF917512 ATZ917503:AUB917512 BDV917503:BDX917512 BNR917503:BNT917512 BXN917503:BXP917512 CHJ917503:CHL917512 CRF917503:CRH917512 DBB917503:DBD917512 DKX917503:DKZ917512 DUT917503:DUV917512 EEP917503:EER917512 EOL917503:EON917512 EYH917503:EYJ917512 FID917503:FIF917512 FRZ917503:FSB917512 GBV917503:GBX917512 GLR917503:GLT917512 GVN917503:GVP917512 HFJ917503:HFL917512 HPF917503:HPH917512 HZB917503:HZD917512 IIX917503:IIZ917512 IST917503:ISV917512 JCP917503:JCR917512 JML917503:JMN917512 JWH917503:JWJ917512 KGD917503:KGF917512 KPZ917503:KQB917512 KZV917503:KZX917512 LJR917503:LJT917512 LTN917503:LTP917512 MDJ917503:MDL917512 MNF917503:MNH917512 MXB917503:MXD917512 NGX917503:NGZ917512 NQT917503:NQV917512 OAP917503:OAR917512 OKL917503:OKN917512 OUH917503:OUJ917512 PED917503:PEF917512 PNZ917503:POB917512 PXV917503:PXX917512 QHR917503:QHT917512 QRN917503:QRP917512 RBJ917503:RBL917512 RLF917503:RLH917512 RVB917503:RVD917512 SEX917503:SEZ917512 SOT917503:SOV917512 SYP917503:SYR917512 TIL917503:TIN917512 TSH917503:TSJ917512 UCD917503:UCF917512 ULZ917503:UMB917512 UVV917503:UVX917512 VFR917503:VFT917512 VPN917503:VPP917512 VZJ917503:VZL917512 WJF917503:WJH917512 WTB917503:WTD917512 GP983039:GR983048 QL983039:QN983048 AAH983039:AAJ983048 AKD983039:AKF983048 ATZ983039:AUB983048 BDV983039:BDX983048 BNR983039:BNT983048 BXN983039:BXP983048 CHJ983039:CHL983048 CRF983039:CRH983048 DBB983039:DBD983048 DKX983039:DKZ983048 DUT983039:DUV983048 EEP983039:EER983048 EOL983039:EON983048 EYH983039:EYJ983048 FID983039:FIF983048 FRZ983039:FSB983048 GBV983039:GBX983048 GLR983039:GLT983048 GVN983039:GVP983048 HFJ983039:HFL983048 HPF983039:HPH983048 HZB983039:HZD983048 IIX983039:IIZ983048 IST983039:ISV983048 JCP983039:JCR983048 JML983039:JMN983048 JWH983039:JWJ983048 KGD983039:KGF983048 KPZ983039:KQB983048 KZV983039:KZX983048 LJR983039:LJT983048 LTN983039:LTP983048 MDJ983039:MDL983048 MNF983039:MNH983048 MXB983039:MXD983048 NGX983039:NGZ983048 NQT983039:NQV983048 OAP983039:OAR983048 OKL983039:OKN983048 OUH983039:OUJ983048 PED983039:PEF983048 PNZ983039:POB983048 PXV983039:PXX983048 QHR983039:QHT983048 QRN983039:QRP983048 RBJ983039:RBL983048 RLF983039:RLH983048 RVB983039:RVD983048 SEX983039:SEZ983048 SOT983039:SOV983048 SYP983039:SYR983048 TIL983039:TIN983048 TSH983039:TSJ983048 UCD983039:UCF983048 ULZ983039:UMB983048 UVV983039:UVX983048 VFR983039:VFT983048 VPN983039:VPP983048 VZJ983039:VZL983048 WJF983039:WJH983048 WTB983039:WTD983048 HF65535:HF65544 RB65535:RB65544 AAX65535:AAX65544 AKT65535:AKT65544 AUP65535:AUP65544 BEL65535:BEL65544 BOH65535:BOH65544 BYD65535:BYD65544 CHZ65535:CHZ65544 CRV65535:CRV65544 DBR65535:DBR65544 DLN65535:DLN65544 DVJ65535:DVJ65544 EFF65535:EFF65544 EPB65535:EPB65544 EYX65535:EYX65544 FIT65535:FIT65544 FSP65535:FSP65544 GCL65535:GCL65544 GMH65535:GMH65544 GWD65535:GWD65544 HFZ65535:HFZ65544 HPV65535:HPV65544 HZR65535:HZR65544 IJN65535:IJN65544 ITJ65535:ITJ65544 JDF65535:JDF65544 JNB65535:JNB65544 JWX65535:JWX65544 KGT65535:KGT65544 KQP65535:KQP65544 LAL65535:LAL65544 LKH65535:LKH65544 LUD65535:LUD65544 MDZ65535:MDZ65544 MNV65535:MNV65544 MXR65535:MXR65544 NHN65535:NHN65544 NRJ65535:NRJ65544 OBF65535:OBF65544 OLB65535:OLB65544 OUX65535:OUX65544 PET65535:PET65544 POP65535:POP65544 PYL65535:PYL65544 QIH65535:QIH65544 QSD65535:QSD65544 RBZ65535:RBZ65544 RLV65535:RLV65544 RVR65535:RVR65544 SFN65535:SFN65544 SPJ65535:SPJ65544 SZF65535:SZF65544 TJB65535:TJB65544 TSX65535:TSX65544 UCT65535:UCT65544 UMP65535:UMP65544 UWL65535:UWL65544 VGH65535:VGH65544 VQD65535:VQD65544 VZZ65535:VZZ65544 WJV65535:WJV65544 WTR65535:WTR65544 HF131071:HF131080 RB131071:RB131080 AAX131071:AAX131080 AKT131071:AKT131080 AUP131071:AUP131080 BEL131071:BEL131080 BOH131071:BOH131080 BYD131071:BYD131080 CHZ131071:CHZ131080 CRV131071:CRV131080 DBR131071:DBR131080 DLN131071:DLN131080 DVJ131071:DVJ131080 EFF131071:EFF131080 EPB131071:EPB131080 EYX131071:EYX131080 FIT131071:FIT131080 FSP131071:FSP131080 GCL131071:GCL131080 GMH131071:GMH131080 GWD131071:GWD131080 HFZ131071:HFZ131080 HPV131071:HPV131080 HZR131071:HZR131080 IJN131071:IJN131080 ITJ131071:ITJ131080 JDF131071:JDF131080 JNB131071:JNB131080 JWX131071:JWX131080 KGT131071:KGT131080 KQP131071:KQP131080 LAL131071:LAL131080 LKH131071:LKH131080 LUD131071:LUD131080 MDZ131071:MDZ131080 MNV131071:MNV131080 MXR131071:MXR131080 NHN131071:NHN131080 NRJ131071:NRJ131080 OBF131071:OBF131080 OLB131071:OLB131080 OUX131071:OUX131080 PET131071:PET131080 POP131071:POP131080 PYL131071:PYL131080 QIH131071:QIH131080 QSD131071:QSD131080 RBZ131071:RBZ131080 RLV131071:RLV131080 RVR131071:RVR131080 SFN131071:SFN131080 SPJ131071:SPJ131080 SZF131071:SZF131080 TJB131071:TJB131080 TSX131071:TSX131080 UCT131071:UCT131080 UMP131071:UMP131080 UWL131071:UWL131080 VGH131071:VGH131080 VQD131071:VQD131080 VZZ131071:VZZ131080 WJV131071:WJV131080 WTR131071:WTR131080 HF196607:HF196616 RB196607:RB196616 AAX196607:AAX196616 AKT196607:AKT196616 AUP196607:AUP196616 BEL196607:BEL196616 BOH196607:BOH196616 BYD196607:BYD196616 CHZ196607:CHZ196616 CRV196607:CRV196616 DBR196607:DBR196616 DLN196607:DLN196616 DVJ196607:DVJ196616 EFF196607:EFF196616 EPB196607:EPB196616 EYX196607:EYX196616 FIT196607:FIT196616 FSP196607:FSP196616 GCL196607:GCL196616 GMH196607:GMH196616 GWD196607:GWD196616 HFZ196607:HFZ196616 HPV196607:HPV196616 HZR196607:HZR196616 IJN196607:IJN196616 ITJ196607:ITJ196616 JDF196607:JDF196616 JNB196607:JNB196616 JWX196607:JWX196616 KGT196607:KGT196616 KQP196607:KQP196616 LAL196607:LAL196616 LKH196607:LKH196616 LUD196607:LUD196616 MDZ196607:MDZ196616 MNV196607:MNV196616 MXR196607:MXR196616 NHN196607:NHN196616 NRJ196607:NRJ196616 OBF196607:OBF196616 OLB196607:OLB196616 OUX196607:OUX196616 PET196607:PET196616 POP196607:POP196616 PYL196607:PYL196616 QIH196607:QIH196616 QSD196607:QSD196616 RBZ196607:RBZ196616 RLV196607:RLV196616 RVR196607:RVR196616 SFN196607:SFN196616 SPJ196607:SPJ196616 SZF196607:SZF196616 TJB196607:TJB196616 TSX196607:TSX196616 UCT196607:UCT196616 UMP196607:UMP196616 UWL196607:UWL196616 VGH196607:VGH196616 VQD196607:VQD196616 VZZ196607:VZZ196616 WJV196607:WJV196616 WTR196607:WTR196616 HF262143:HF262152 RB262143:RB262152 AAX262143:AAX262152 AKT262143:AKT262152 AUP262143:AUP262152 BEL262143:BEL262152 BOH262143:BOH262152 BYD262143:BYD262152 CHZ262143:CHZ262152 CRV262143:CRV262152 DBR262143:DBR262152 DLN262143:DLN262152 DVJ262143:DVJ262152 EFF262143:EFF262152 EPB262143:EPB262152 EYX262143:EYX262152 FIT262143:FIT262152 FSP262143:FSP262152 GCL262143:GCL262152 GMH262143:GMH262152 GWD262143:GWD262152 HFZ262143:HFZ262152 HPV262143:HPV262152 HZR262143:HZR262152 IJN262143:IJN262152 ITJ262143:ITJ262152 JDF262143:JDF262152 JNB262143:JNB262152 JWX262143:JWX262152 KGT262143:KGT262152 KQP262143:KQP262152 LAL262143:LAL262152 LKH262143:LKH262152 LUD262143:LUD262152 MDZ262143:MDZ262152 MNV262143:MNV262152 MXR262143:MXR262152 NHN262143:NHN262152 NRJ262143:NRJ262152 OBF262143:OBF262152 OLB262143:OLB262152 OUX262143:OUX262152 PET262143:PET262152 POP262143:POP262152 PYL262143:PYL262152 QIH262143:QIH262152 QSD262143:QSD262152 RBZ262143:RBZ262152 RLV262143:RLV262152 RVR262143:RVR262152 SFN262143:SFN262152 SPJ262143:SPJ262152 SZF262143:SZF262152 TJB262143:TJB262152 TSX262143:TSX262152 UCT262143:UCT262152 UMP262143:UMP262152 UWL262143:UWL262152 VGH262143:VGH262152 VQD262143:VQD262152 VZZ262143:VZZ262152 WJV262143:WJV262152 WTR262143:WTR262152 HF327679:HF327688 RB327679:RB327688 AAX327679:AAX327688 AKT327679:AKT327688 AUP327679:AUP327688 BEL327679:BEL327688 BOH327679:BOH327688 BYD327679:BYD327688 CHZ327679:CHZ327688 CRV327679:CRV327688 DBR327679:DBR327688 DLN327679:DLN327688 DVJ327679:DVJ327688 EFF327679:EFF327688 EPB327679:EPB327688 EYX327679:EYX327688 FIT327679:FIT327688 FSP327679:FSP327688 GCL327679:GCL327688 GMH327679:GMH327688 GWD327679:GWD327688 HFZ327679:HFZ327688 HPV327679:HPV327688 HZR327679:HZR327688 IJN327679:IJN327688 ITJ327679:ITJ327688 JDF327679:JDF327688 JNB327679:JNB327688 JWX327679:JWX327688 KGT327679:KGT327688 KQP327679:KQP327688 LAL327679:LAL327688 LKH327679:LKH327688 LUD327679:LUD327688 MDZ327679:MDZ327688 MNV327679:MNV327688 MXR327679:MXR327688 NHN327679:NHN327688 NRJ327679:NRJ327688 OBF327679:OBF327688 OLB327679:OLB327688 OUX327679:OUX327688 PET327679:PET327688 POP327679:POP327688 PYL327679:PYL327688 QIH327679:QIH327688 QSD327679:QSD327688 RBZ327679:RBZ327688 RLV327679:RLV327688 RVR327679:RVR327688 SFN327679:SFN327688 SPJ327679:SPJ327688 SZF327679:SZF327688 TJB327679:TJB327688 TSX327679:TSX327688 UCT327679:UCT327688 UMP327679:UMP327688 UWL327679:UWL327688 VGH327679:VGH327688 VQD327679:VQD327688 VZZ327679:VZZ327688 WJV327679:WJV327688 WTR327679:WTR327688 HF393215:HF393224 RB393215:RB393224 AAX393215:AAX393224 AKT393215:AKT393224 AUP393215:AUP393224 BEL393215:BEL393224 BOH393215:BOH393224 BYD393215:BYD393224 CHZ393215:CHZ393224 CRV393215:CRV393224 DBR393215:DBR393224 DLN393215:DLN393224 DVJ393215:DVJ393224 EFF393215:EFF393224 EPB393215:EPB393224 EYX393215:EYX393224 FIT393215:FIT393224 FSP393215:FSP393224 GCL393215:GCL393224 GMH393215:GMH393224 GWD393215:GWD393224 HFZ393215:HFZ393224 HPV393215:HPV393224 HZR393215:HZR393224 IJN393215:IJN393224 ITJ393215:ITJ393224 JDF393215:JDF393224 JNB393215:JNB393224 JWX393215:JWX393224 KGT393215:KGT393224 KQP393215:KQP393224 LAL393215:LAL393224 LKH393215:LKH393224 LUD393215:LUD393224 MDZ393215:MDZ393224 MNV393215:MNV393224 MXR393215:MXR393224 NHN393215:NHN393224 NRJ393215:NRJ393224 OBF393215:OBF393224 OLB393215:OLB393224 OUX393215:OUX393224 PET393215:PET393224 POP393215:POP393224 PYL393215:PYL393224 QIH393215:QIH393224 QSD393215:QSD393224 RBZ393215:RBZ393224 RLV393215:RLV393224 RVR393215:RVR393224 SFN393215:SFN393224 SPJ393215:SPJ393224 SZF393215:SZF393224 TJB393215:TJB393224 TSX393215:TSX393224 UCT393215:UCT393224 UMP393215:UMP393224 UWL393215:UWL393224 VGH393215:VGH393224 VQD393215:VQD393224 VZZ393215:VZZ393224 WJV393215:WJV393224 WTR393215:WTR393224 HF458751:HF458760 RB458751:RB458760 AAX458751:AAX458760 AKT458751:AKT458760 AUP458751:AUP458760 BEL458751:BEL458760 BOH458751:BOH458760 BYD458751:BYD458760 CHZ458751:CHZ458760 CRV458751:CRV458760 DBR458751:DBR458760 DLN458751:DLN458760 DVJ458751:DVJ458760 EFF458751:EFF458760 EPB458751:EPB458760 EYX458751:EYX458760 FIT458751:FIT458760 FSP458751:FSP458760 GCL458751:GCL458760 GMH458751:GMH458760 GWD458751:GWD458760 HFZ458751:HFZ458760 HPV458751:HPV458760 HZR458751:HZR458760 IJN458751:IJN458760 ITJ458751:ITJ458760 JDF458751:JDF458760 JNB458751:JNB458760 JWX458751:JWX458760 KGT458751:KGT458760 KQP458751:KQP458760 LAL458751:LAL458760 LKH458751:LKH458760 LUD458751:LUD458760 MDZ458751:MDZ458760 MNV458751:MNV458760 MXR458751:MXR458760 NHN458751:NHN458760 NRJ458751:NRJ458760 OBF458751:OBF458760 OLB458751:OLB458760 OUX458751:OUX458760 PET458751:PET458760 POP458751:POP458760 PYL458751:PYL458760 QIH458751:QIH458760 QSD458751:QSD458760 RBZ458751:RBZ458760 RLV458751:RLV458760 RVR458751:RVR458760 SFN458751:SFN458760 SPJ458751:SPJ458760 SZF458751:SZF458760 TJB458751:TJB458760 TSX458751:TSX458760 UCT458751:UCT458760 UMP458751:UMP458760 UWL458751:UWL458760 VGH458751:VGH458760 VQD458751:VQD458760 VZZ458751:VZZ458760 WJV458751:WJV458760 WTR458751:WTR458760 HF524287:HF524296 RB524287:RB524296 AAX524287:AAX524296 AKT524287:AKT524296 AUP524287:AUP524296 BEL524287:BEL524296 BOH524287:BOH524296 BYD524287:BYD524296 CHZ524287:CHZ524296 CRV524287:CRV524296 DBR524287:DBR524296 DLN524287:DLN524296 DVJ524287:DVJ524296 EFF524287:EFF524296 EPB524287:EPB524296 EYX524287:EYX524296 FIT524287:FIT524296 FSP524287:FSP524296 GCL524287:GCL524296 GMH524287:GMH524296 GWD524287:GWD524296 HFZ524287:HFZ524296 HPV524287:HPV524296 HZR524287:HZR524296 IJN524287:IJN524296 ITJ524287:ITJ524296 JDF524287:JDF524296 JNB524287:JNB524296 JWX524287:JWX524296 KGT524287:KGT524296 KQP524287:KQP524296 LAL524287:LAL524296 LKH524287:LKH524296 LUD524287:LUD524296 MDZ524287:MDZ524296 MNV524287:MNV524296 MXR524287:MXR524296 NHN524287:NHN524296 NRJ524287:NRJ524296 OBF524287:OBF524296 OLB524287:OLB524296 OUX524287:OUX524296 PET524287:PET524296 POP524287:POP524296 PYL524287:PYL524296 QIH524287:QIH524296 QSD524287:QSD524296 RBZ524287:RBZ524296 RLV524287:RLV524296 RVR524287:RVR524296 SFN524287:SFN524296 SPJ524287:SPJ524296 SZF524287:SZF524296 TJB524287:TJB524296 TSX524287:TSX524296 UCT524287:UCT524296 UMP524287:UMP524296 UWL524287:UWL524296 VGH524287:VGH524296 VQD524287:VQD524296 VZZ524287:VZZ524296 WJV524287:WJV524296 WTR524287:WTR524296 HF589823:HF589832 RB589823:RB589832 AAX589823:AAX589832 AKT589823:AKT589832 AUP589823:AUP589832 BEL589823:BEL589832 BOH589823:BOH589832 BYD589823:BYD589832 CHZ589823:CHZ589832 CRV589823:CRV589832 DBR589823:DBR589832 DLN589823:DLN589832 DVJ589823:DVJ589832 EFF589823:EFF589832 EPB589823:EPB589832 EYX589823:EYX589832 FIT589823:FIT589832 FSP589823:FSP589832 GCL589823:GCL589832 GMH589823:GMH589832 GWD589823:GWD589832 HFZ589823:HFZ589832 HPV589823:HPV589832 HZR589823:HZR589832 IJN589823:IJN589832 ITJ589823:ITJ589832 JDF589823:JDF589832 JNB589823:JNB589832 JWX589823:JWX589832 KGT589823:KGT589832 KQP589823:KQP589832 LAL589823:LAL589832 LKH589823:LKH589832 LUD589823:LUD589832 MDZ589823:MDZ589832 MNV589823:MNV589832 MXR589823:MXR589832 NHN589823:NHN589832 NRJ589823:NRJ589832 OBF589823:OBF589832 OLB589823:OLB589832 OUX589823:OUX589832 PET589823:PET589832 POP589823:POP589832 PYL589823:PYL589832 QIH589823:QIH589832 QSD589823:QSD589832 RBZ589823:RBZ589832 RLV589823:RLV589832 RVR589823:RVR589832 SFN589823:SFN589832 SPJ589823:SPJ589832 SZF589823:SZF589832 TJB589823:TJB589832 TSX589823:TSX589832 UCT589823:UCT589832 UMP589823:UMP589832 UWL589823:UWL589832 VGH589823:VGH589832 VQD589823:VQD589832 VZZ589823:VZZ589832 WJV589823:WJV589832 WTR589823:WTR589832 HF655359:HF655368 RB655359:RB655368 AAX655359:AAX655368 AKT655359:AKT655368 AUP655359:AUP655368 BEL655359:BEL655368 BOH655359:BOH655368 BYD655359:BYD655368 CHZ655359:CHZ655368 CRV655359:CRV655368 DBR655359:DBR655368 DLN655359:DLN655368 DVJ655359:DVJ655368 EFF655359:EFF655368 EPB655359:EPB655368 EYX655359:EYX655368 FIT655359:FIT655368 FSP655359:FSP655368 GCL655359:GCL655368 GMH655359:GMH655368 GWD655359:GWD655368 HFZ655359:HFZ655368 HPV655359:HPV655368 HZR655359:HZR655368 IJN655359:IJN655368 ITJ655359:ITJ655368 JDF655359:JDF655368 JNB655359:JNB655368 JWX655359:JWX655368 KGT655359:KGT655368 KQP655359:KQP655368 LAL655359:LAL655368 LKH655359:LKH655368 LUD655359:LUD655368 MDZ655359:MDZ655368 MNV655359:MNV655368 MXR655359:MXR655368 NHN655359:NHN655368 NRJ655359:NRJ655368 OBF655359:OBF655368 OLB655359:OLB655368 OUX655359:OUX655368 PET655359:PET655368 POP655359:POP655368 PYL655359:PYL655368 QIH655359:QIH655368 QSD655359:QSD655368 RBZ655359:RBZ655368 RLV655359:RLV655368 RVR655359:RVR655368 SFN655359:SFN655368 SPJ655359:SPJ655368 SZF655359:SZF655368 TJB655359:TJB655368 TSX655359:TSX655368 UCT655359:UCT655368 UMP655359:UMP655368 UWL655359:UWL655368 VGH655359:VGH655368 VQD655359:VQD655368 VZZ655359:VZZ655368 WJV655359:WJV655368 WTR655359:WTR655368 HF720895:HF720904 RB720895:RB720904 AAX720895:AAX720904 AKT720895:AKT720904 AUP720895:AUP720904 BEL720895:BEL720904 BOH720895:BOH720904 BYD720895:BYD720904 CHZ720895:CHZ720904 CRV720895:CRV720904 DBR720895:DBR720904 DLN720895:DLN720904 DVJ720895:DVJ720904 EFF720895:EFF720904 EPB720895:EPB720904 EYX720895:EYX720904 FIT720895:FIT720904 FSP720895:FSP720904 GCL720895:GCL720904 GMH720895:GMH720904 GWD720895:GWD720904 HFZ720895:HFZ720904 HPV720895:HPV720904 HZR720895:HZR720904 IJN720895:IJN720904 ITJ720895:ITJ720904 JDF720895:JDF720904 JNB720895:JNB720904 JWX720895:JWX720904 KGT720895:KGT720904 KQP720895:KQP720904 LAL720895:LAL720904 LKH720895:LKH720904 LUD720895:LUD720904 MDZ720895:MDZ720904 MNV720895:MNV720904 MXR720895:MXR720904 NHN720895:NHN720904 NRJ720895:NRJ720904 OBF720895:OBF720904 OLB720895:OLB720904 OUX720895:OUX720904 PET720895:PET720904 POP720895:POP720904 PYL720895:PYL720904 QIH720895:QIH720904 QSD720895:QSD720904 RBZ720895:RBZ720904 RLV720895:RLV720904 RVR720895:RVR720904 SFN720895:SFN720904 SPJ720895:SPJ720904 SZF720895:SZF720904 TJB720895:TJB720904 TSX720895:TSX720904 UCT720895:UCT720904 UMP720895:UMP720904 UWL720895:UWL720904 VGH720895:VGH720904 VQD720895:VQD720904 VZZ720895:VZZ720904 WJV720895:WJV720904 WTR720895:WTR720904 HF786431:HF786440 RB786431:RB786440 AAX786431:AAX786440 AKT786431:AKT786440 AUP786431:AUP786440 BEL786431:BEL786440 BOH786431:BOH786440 BYD786431:BYD786440 CHZ786431:CHZ786440 CRV786431:CRV786440 DBR786431:DBR786440 DLN786431:DLN786440 DVJ786431:DVJ786440 EFF786431:EFF786440 EPB786431:EPB786440 EYX786431:EYX786440 FIT786431:FIT786440 FSP786431:FSP786440 GCL786431:GCL786440 GMH786431:GMH786440 GWD786431:GWD786440 HFZ786431:HFZ786440 HPV786431:HPV786440 HZR786431:HZR786440 IJN786431:IJN786440 ITJ786431:ITJ786440 JDF786431:JDF786440 JNB786431:JNB786440 JWX786431:JWX786440 KGT786431:KGT786440 KQP786431:KQP786440 LAL786431:LAL786440 LKH786431:LKH786440 LUD786431:LUD786440 MDZ786431:MDZ786440 MNV786431:MNV786440 MXR786431:MXR786440 NHN786431:NHN786440 NRJ786431:NRJ786440 OBF786431:OBF786440 OLB786431:OLB786440 OUX786431:OUX786440 PET786431:PET786440 POP786431:POP786440 PYL786431:PYL786440 QIH786431:QIH786440 QSD786431:QSD786440 RBZ786431:RBZ786440 RLV786431:RLV786440 RVR786431:RVR786440 SFN786431:SFN786440 SPJ786431:SPJ786440 SZF786431:SZF786440 TJB786431:TJB786440 TSX786431:TSX786440 UCT786431:UCT786440 UMP786431:UMP786440 UWL786431:UWL786440 VGH786431:VGH786440 VQD786431:VQD786440 VZZ786431:VZZ786440 WJV786431:WJV786440 WTR786431:WTR786440 HF851967:HF851976 RB851967:RB851976 AAX851967:AAX851976 AKT851967:AKT851976 AUP851967:AUP851976 BEL851967:BEL851976 BOH851967:BOH851976 BYD851967:BYD851976 CHZ851967:CHZ851976 CRV851967:CRV851976 DBR851967:DBR851976 DLN851967:DLN851976 DVJ851967:DVJ851976 EFF851967:EFF851976 EPB851967:EPB851976 EYX851967:EYX851976 FIT851967:FIT851976 FSP851967:FSP851976 GCL851967:GCL851976 GMH851967:GMH851976 GWD851967:GWD851976 HFZ851967:HFZ851976 HPV851967:HPV851976 HZR851967:HZR851976 IJN851967:IJN851976 ITJ851967:ITJ851976 JDF851967:JDF851976 JNB851967:JNB851976 JWX851967:JWX851976 KGT851967:KGT851976 KQP851967:KQP851976 LAL851967:LAL851976 LKH851967:LKH851976 LUD851967:LUD851976 MDZ851967:MDZ851976 MNV851967:MNV851976 MXR851967:MXR851976 NHN851967:NHN851976 NRJ851967:NRJ851976 OBF851967:OBF851976 OLB851967:OLB851976 OUX851967:OUX851976 PET851967:PET851976 POP851967:POP851976 PYL851967:PYL851976 QIH851967:QIH851976 QSD851967:QSD851976 RBZ851967:RBZ851976 RLV851967:RLV851976 RVR851967:RVR851976 SFN851967:SFN851976 SPJ851967:SPJ851976 SZF851967:SZF851976 TJB851967:TJB851976 TSX851967:TSX851976 UCT851967:UCT851976 UMP851967:UMP851976 UWL851967:UWL851976 VGH851967:VGH851976 VQD851967:VQD851976 VZZ851967:VZZ851976 WJV851967:WJV851976 WTR851967:WTR851976 HF917503:HF917512 RB917503:RB917512 AAX917503:AAX917512 AKT917503:AKT917512 AUP917503:AUP917512 BEL917503:BEL917512 BOH917503:BOH917512 BYD917503:BYD917512 CHZ917503:CHZ917512 CRV917503:CRV917512 DBR917503:DBR917512 DLN917503:DLN917512 DVJ917503:DVJ917512 EFF917503:EFF917512 EPB917503:EPB917512 EYX917503:EYX917512 FIT917503:FIT917512 FSP917503:FSP917512 GCL917503:GCL917512 GMH917503:GMH917512 GWD917503:GWD917512 HFZ917503:HFZ917512 HPV917503:HPV917512 HZR917503:HZR917512 IJN917503:IJN917512 ITJ917503:ITJ917512 JDF917503:JDF917512 JNB917503:JNB917512 JWX917503:JWX917512 KGT917503:KGT917512 KQP917503:KQP917512 LAL917503:LAL917512 LKH917503:LKH917512 LUD917503:LUD917512 MDZ917503:MDZ917512 MNV917503:MNV917512 MXR917503:MXR917512 NHN917503:NHN917512 NRJ917503:NRJ917512 OBF917503:OBF917512 OLB917503:OLB917512 OUX917503:OUX917512 PET917503:PET917512 POP917503:POP917512 PYL917503:PYL917512 QIH917503:QIH917512 QSD917503:QSD917512 RBZ917503:RBZ917512 RLV917503:RLV917512 RVR917503:RVR917512 SFN917503:SFN917512 SPJ917503:SPJ917512 SZF917503:SZF917512 TJB917503:TJB917512 TSX917503:TSX917512 UCT917503:UCT917512 UMP917503:UMP917512 UWL917503:UWL917512 VGH917503:VGH917512 VQD917503:VQD917512 VZZ917503:VZZ917512 WJV917503:WJV917512 WTR917503:WTR917512 HF983039:HF983048 RB983039:RB983048 AAX983039:AAX983048 AKT983039:AKT983048 AUP983039:AUP983048 BEL983039:BEL983048 BOH983039:BOH983048 BYD983039:BYD983048 CHZ983039:CHZ983048 CRV983039:CRV983048 DBR983039:DBR983048 DLN983039:DLN983048 DVJ983039:DVJ983048 EFF983039:EFF983048 EPB983039:EPB983048 EYX983039:EYX983048 FIT983039:FIT983048 FSP983039:FSP983048 GCL983039:GCL983048 GMH983039:GMH983048 GWD983039:GWD983048 HFZ983039:HFZ983048 HPV983039:HPV983048 HZR983039:HZR983048 IJN983039:IJN983048 ITJ983039:ITJ983048 JDF983039:JDF983048 JNB983039:JNB983048 JWX983039:JWX983048 KGT983039:KGT983048 KQP983039:KQP983048 LAL983039:LAL983048 LKH983039:LKH983048 LUD983039:LUD983048 MDZ983039:MDZ983048 MNV983039:MNV983048 MXR983039:MXR983048 NHN983039:NHN983048 NRJ983039:NRJ983048 OBF983039:OBF983048 OLB983039:OLB983048 OUX983039:OUX983048 PET983039:PET983048 POP983039:POP983048 PYL983039:PYL983048 QIH983039:QIH983048 QSD983039:QSD983048 RBZ983039:RBZ983048 RLV983039:RLV983048 RVR983039:RVR983048 SFN983039:SFN983048 SPJ983039:SPJ983048 SZF983039:SZF983048 TJB983039:TJB983048 TSX983039:TSX983048 UCT983039:UCT983048 UMP983039:UMP983048 UWL983039:UWL983048 VGH983039:VGH983048 VQD983039:VQD983048 VZZ983039:VZZ983048 WJV983039:WJV983048 WTR983039:WTR983048 GZ65535:HB65544 QV65535:QX65544 AAR65535:AAT65544 AKN65535:AKP65544 AUJ65535:AUL65544 BEF65535:BEH65544 BOB65535:BOD65544 BXX65535:BXZ65544 CHT65535:CHV65544 CRP65535:CRR65544 DBL65535:DBN65544 DLH65535:DLJ65544 DVD65535:DVF65544 EEZ65535:EFB65544 EOV65535:EOX65544 EYR65535:EYT65544 FIN65535:FIP65544 FSJ65535:FSL65544 GCF65535:GCH65544 GMB65535:GMD65544 GVX65535:GVZ65544 HFT65535:HFV65544 HPP65535:HPR65544 HZL65535:HZN65544 IJH65535:IJJ65544 ITD65535:ITF65544 JCZ65535:JDB65544 JMV65535:JMX65544 JWR65535:JWT65544 KGN65535:KGP65544 KQJ65535:KQL65544 LAF65535:LAH65544 LKB65535:LKD65544 LTX65535:LTZ65544 MDT65535:MDV65544 MNP65535:MNR65544 MXL65535:MXN65544 NHH65535:NHJ65544 NRD65535:NRF65544 OAZ65535:OBB65544 OKV65535:OKX65544 OUR65535:OUT65544 PEN65535:PEP65544 POJ65535:POL65544 PYF65535:PYH65544 QIB65535:QID65544 QRX65535:QRZ65544 RBT65535:RBV65544 RLP65535:RLR65544 RVL65535:RVN65544 SFH65535:SFJ65544 SPD65535:SPF65544 SYZ65535:SZB65544 TIV65535:TIX65544 TSR65535:TST65544 UCN65535:UCP65544 UMJ65535:UML65544 UWF65535:UWH65544 VGB65535:VGD65544 VPX65535:VPZ65544 VZT65535:VZV65544 WJP65535:WJR65544 WTL65535:WTN65544 GZ131071:HB131080 QV131071:QX131080 AAR131071:AAT131080 AKN131071:AKP131080 AUJ131071:AUL131080 BEF131071:BEH131080 BOB131071:BOD131080 BXX131071:BXZ131080 CHT131071:CHV131080 CRP131071:CRR131080 DBL131071:DBN131080 DLH131071:DLJ131080 DVD131071:DVF131080 EEZ131071:EFB131080 EOV131071:EOX131080 EYR131071:EYT131080 FIN131071:FIP131080 FSJ131071:FSL131080 GCF131071:GCH131080 GMB131071:GMD131080 GVX131071:GVZ131080 HFT131071:HFV131080 HPP131071:HPR131080 HZL131071:HZN131080 IJH131071:IJJ131080 ITD131071:ITF131080 JCZ131071:JDB131080 JMV131071:JMX131080 JWR131071:JWT131080 KGN131071:KGP131080 KQJ131071:KQL131080 LAF131071:LAH131080 LKB131071:LKD131080 LTX131071:LTZ131080 MDT131071:MDV131080 MNP131071:MNR131080 MXL131071:MXN131080 NHH131071:NHJ131080 NRD131071:NRF131080 OAZ131071:OBB131080 OKV131071:OKX131080 OUR131071:OUT131080 PEN131071:PEP131080 POJ131071:POL131080 PYF131071:PYH131080 QIB131071:QID131080 QRX131071:QRZ131080 RBT131071:RBV131080 RLP131071:RLR131080 RVL131071:RVN131080 SFH131071:SFJ131080 SPD131071:SPF131080 SYZ131071:SZB131080 TIV131071:TIX131080 TSR131071:TST131080 UCN131071:UCP131080 UMJ131071:UML131080 UWF131071:UWH131080 VGB131071:VGD131080 VPX131071:VPZ131080 VZT131071:VZV131080 WJP131071:WJR131080 WTL131071:WTN131080 GZ196607:HB196616 QV196607:QX196616 AAR196607:AAT196616 AKN196607:AKP196616 AUJ196607:AUL196616 BEF196607:BEH196616 BOB196607:BOD196616 BXX196607:BXZ196616 CHT196607:CHV196616 CRP196607:CRR196616 DBL196607:DBN196616 DLH196607:DLJ196616 DVD196607:DVF196616 EEZ196607:EFB196616 EOV196607:EOX196616 EYR196607:EYT196616 FIN196607:FIP196616 FSJ196607:FSL196616 GCF196607:GCH196616 GMB196607:GMD196616 GVX196607:GVZ196616 HFT196607:HFV196616 HPP196607:HPR196616 HZL196607:HZN196616 IJH196607:IJJ196616 ITD196607:ITF196616 JCZ196607:JDB196616 JMV196607:JMX196616 JWR196607:JWT196616 KGN196607:KGP196616 KQJ196607:KQL196616 LAF196607:LAH196616 LKB196607:LKD196616 LTX196607:LTZ196616 MDT196607:MDV196616 MNP196607:MNR196616 MXL196607:MXN196616 NHH196607:NHJ196616 NRD196607:NRF196616 OAZ196607:OBB196616 OKV196607:OKX196616 OUR196607:OUT196616 PEN196607:PEP196616 POJ196607:POL196616 PYF196607:PYH196616 QIB196607:QID196616 QRX196607:QRZ196616 RBT196607:RBV196616 RLP196607:RLR196616 RVL196607:RVN196616 SFH196607:SFJ196616 SPD196607:SPF196616 SYZ196607:SZB196616 TIV196607:TIX196616 TSR196607:TST196616 UCN196607:UCP196616 UMJ196607:UML196616 UWF196607:UWH196616 VGB196607:VGD196616 VPX196607:VPZ196616 VZT196607:VZV196616 WJP196607:WJR196616 WTL196607:WTN196616 GZ262143:HB262152 QV262143:QX262152 AAR262143:AAT262152 AKN262143:AKP262152 AUJ262143:AUL262152 BEF262143:BEH262152 BOB262143:BOD262152 BXX262143:BXZ262152 CHT262143:CHV262152 CRP262143:CRR262152 DBL262143:DBN262152 DLH262143:DLJ262152 DVD262143:DVF262152 EEZ262143:EFB262152 EOV262143:EOX262152 EYR262143:EYT262152 FIN262143:FIP262152 FSJ262143:FSL262152 GCF262143:GCH262152 GMB262143:GMD262152 GVX262143:GVZ262152 HFT262143:HFV262152 HPP262143:HPR262152 HZL262143:HZN262152 IJH262143:IJJ262152 ITD262143:ITF262152 JCZ262143:JDB262152 JMV262143:JMX262152 JWR262143:JWT262152 KGN262143:KGP262152 KQJ262143:KQL262152 LAF262143:LAH262152 LKB262143:LKD262152 LTX262143:LTZ262152 MDT262143:MDV262152 MNP262143:MNR262152 MXL262143:MXN262152 NHH262143:NHJ262152 NRD262143:NRF262152 OAZ262143:OBB262152 OKV262143:OKX262152 OUR262143:OUT262152 PEN262143:PEP262152 POJ262143:POL262152 PYF262143:PYH262152 QIB262143:QID262152 QRX262143:QRZ262152 RBT262143:RBV262152 RLP262143:RLR262152 RVL262143:RVN262152 SFH262143:SFJ262152 SPD262143:SPF262152 SYZ262143:SZB262152 TIV262143:TIX262152 TSR262143:TST262152 UCN262143:UCP262152 UMJ262143:UML262152 UWF262143:UWH262152 VGB262143:VGD262152 VPX262143:VPZ262152 VZT262143:VZV262152 WJP262143:WJR262152 WTL262143:WTN262152 GZ327679:HB327688 QV327679:QX327688 AAR327679:AAT327688 AKN327679:AKP327688 AUJ327679:AUL327688 BEF327679:BEH327688 BOB327679:BOD327688 BXX327679:BXZ327688 CHT327679:CHV327688 CRP327679:CRR327688 DBL327679:DBN327688 DLH327679:DLJ327688 DVD327679:DVF327688 EEZ327679:EFB327688 EOV327679:EOX327688 EYR327679:EYT327688 FIN327679:FIP327688 FSJ327679:FSL327688 GCF327679:GCH327688 GMB327679:GMD327688 GVX327679:GVZ327688 HFT327679:HFV327688 HPP327679:HPR327688 HZL327679:HZN327688 IJH327679:IJJ327688 ITD327679:ITF327688 JCZ327679:JDB327688 JMV327679:JMX327688 JWR327679:JWT327688 KGN327679:KGP327688 KQJ327679:KQL327688 LAF327679:LAH327688 LKB327679:LKD327688 LTX327679:LTZ327688 MDT327679:MDV327688 MNP327679:MNR327688 MXL327679:MXN327688 NHH327679:NHJ327688 NRD327679:NRF327688 OAZ327679:OBB327688 OKV327679:OKX327688 OUR327679:OUT327688 PEN327679:PEP327688 POJ327679:POL327688 PYF327679:PYH327688 QIB327679:QID327688 QRX327679:QRZ327688 RBT327679:RBV327688 RLP327679:RLR327688 RVL327679:RVN327688 SFH327679:SFJ327688 SPD327679:SPF327688 SYZ327679:SZB327688 TIV327679:TIX327688 TSR327679:TST327688 UCN327679:UCP327688 UMJ327679:UML327688 UWF327679:UWH327688 VGB327679:VGD327688 VPX327679:VPZ327688 VZT327679:VZV327688 WJP327679:WJR327688 WTL327679:WTN327688 GZ393215:HB393224 QV393215:QX393224 AAR393215:AAT393224 AKN393215:AKP393224 AUJ393215:AUL393224 BEF393215:BEH393224 BOB393215:BOD393224 BXX393215:BXZ393224 CHT393215:CHV393224 CRP393215:CRR393224 DBL393215:DBN393224 DLH393215:DLJ393224 DVD393215:DVF393224 EEZ393215:EFB393224 EOV393215:EOX393224 EYR393215:EYT393224 FIN393215:FIP393224 FSJ393215:FSL393224 GCF393215:GCH393224 GMB393215:GMD393224 GVX393215:GVZ393224 HFT393215:HFV393224 HPP393215:HPR393224 HZL393215:HZN393224 IJH393215:IJJ393224 ITD393215:ITF393224 JCZ393215:JDB393224 JMV393215:JMX393224 JWR393215:JWT393224 KGN393215:KGP393224 KQJ393215:KQL393224 LAF393215:LAH393224 LKB393215:LKD393224 LTX393215:LTZ393224 MDT393215:MDV393224 MNP393215:MNR393224 MXL393215:MXN393224 NHH393215:NHJ393224 NRD393215:NRF393224 OAZ393215:OBB393224 OKV393215:OKX393224 OUR393215:OUT393224 PEN393215:PEP393224 POJ393215:POL393224 PYF393215:PYH393224 QIB393215:QID393224 QRX393215:QRZ393224 RBT393215:RBV393224 RLP393215:RLR393224 RVL393215:RVN393224 SFH393215:SFJ393224 SPD393215:SPF393224 SYZ393215:SZB393224 TIV393215:TIX393224 TSR393215:TST393224 UCN393215:UCP393224 UMJ393215:UML393224 UWF393215:UWH393224 VGB393215:VGD393224 VPX393215:VPZ393224 VZT393215:VZV393224 WJP393215:WJR393224 WTL393215:WTN393224 GZ458751:HB458760 QV458751:QX458760 AAR458751:AAT458760 AKN458751:AKP458760 AUJ458751:AUL458760 BEF458751:BEH458760 BOB458751:BOD458760 BXX458751:BXZ458760 CHT458751:CHV458760 CRP458751:CRR458760 DBL458751:DBN458760 DLH458751:DLJ458760 DVD458751:DVF458760 EEZ458751:EFB458760 EOV458751:EOX458760 EYR458751:EYT458760 FIN458751:FIP458760 FSJ458751:FSL458760 GCF458751:GCH458760 GMB458751:GMD458760 GVX458751:GVZ458760 HFT458751:HFV458760 HPP458751:HPR458760 HZL458751:HZN458760 IJH458751:IJJ458760 ITD458751:ITF458760 JCZ458751:JDB458760 JMV458751:JMX458760 JWR458751:JWT458760 KGN458751:KGP458760 KQJ458751:KQL458760 LAF458751:LAH458760 LKB458751:LKD458760 LTX458751:LTZ458760 MDT458751:MDV458760 MNP458751:MNR458760 MXL458751:MXN458760 NHH458751:NHJ458760 NRD458751:NRF458760 OAZ458751:OBB458760 OKV458751:OKX458760 OUR458751:OUT458760 PEN458751:PEP458760 POJ458751:POL458760 PYF458751:PYH458760 QIB458751:QID458760 QRX458751:QRZ458760 RBT458751:RBV458760 RLP458751:RLR458760 RVL458751:RVN458760 SFH458751:SFJ458760 SPD458751:SPF458760 SYZ458751:SZB458760 TIV458751:TIX458760 TSR458751:TST458760 UCN458751:UCP458760 UMJ458751:UML458760 UWF458751:UWH458760 VGB458751:VGD458760 VPX458751:VPZ458760 VZT458751:VZV458760 WJP458751:WJR458760 WTL458751:WTN458760 GZ524287:HB524296 QV524287:QX524296 AAR524287:AAT524296 AKN524287:AKP524296 AUJ524287:AUL524296 BEF524287:BEH524296 BOB524287:BOD524296 BXX524287:BXZ524296 CHT524287:CHV524296 CRP524287:CRR524296 DBL524287:DBN524296 DLH524287:DLJ524296 DVD524287:DVF524296 EEZ524287:EFB524296 EOV524287:EOX524296 EYR524287:EYT524296 FIN524287:FIP524296 FSJ524287:FSL524296 GCF524287:GCH524296 GMB524287:GMD524296 GVX524287:GVZ524296 HFT524287:HFV524296 HPP524287:HPR524296 HZL524287:HZN524296 IJH524287:IJJ524296 ITD524287:ITF524296 JCZ524287:JDB524296 JMV524287:JMX524296 JWR524287:JWT524296 KGN524287:KGP524296 KQJ524287:KQL524296 LAF524287:LAH524296 LKB524287:LKD524296 LTX524287:LTZ524296 MDT524287:MDV524296 MNP524287:MNR524296 MXL524287:MXN524296 NHH524287:NHJ524296 NRD524287:NRF524296 OAZ524287:OBB524296 OKV524287:OKX524296 OUR524287:OUT524296 PEN524287:PEP524296 POJ524287:POL524296 PYF524287:PYH524296 QIB524287:QID524296 QRX524287:QRZ524296 RBT524287:RBV524296 RLP524287:RLR524296 RVL524287:RVN524296 SFH524287:SFJ524296 SPD524287:SPF524296 SYZ524287:SZB524296 TIV524287:TIX524296 TSR524287:TST524296 UCN524287:UCP524296 UMJ524287:UML524296 UWF524287:UWH524296 VGB524287:VGD524296 VPX524287:VPZ524296 VZT524287:VZV524296 WJP524287:WJR524296 WTL524287:WTN524296 GZ589823:HB589832 QV589823:QX589832 AAR589823:AAT589832 AKN589823:AKP589832 AUJ589823:AUL589832 BEF589823:BEH589832 BOB589823:BOD589832 BXX589823:BXZ589832 CHT589823:CHV589832 CRP589823:CRR589832 DBL589823:DBN589832 DLH589823:DLJ589832 DVD589823:DVF589832 EEZ589823:EFB589832 EOV589823:EOX589832 EYR589823:EYT589832 FIN589823:FIP589832 FSJ589823:FSL589832 GCF589823:GCH589832 GMB589823:GMD589832 GVX589823:GVZ589832 HFT589823:HFV589832 HPP589823:HPR589832 HZL589823:HZN589832 IJH589823:IJJ589832 ITD589823:ITF589832 JCZ589823:JDB589832 JMV589823:JMX589832 JWR589823:JWT589832 KGN589823:KGP589832 KQJ589823:KQL589832 LAF589823:LAH589832 LKB589823:LKD589832 LTX589823:LTZ589832 MDT589823:MDV589832 MNP589823:MNR589832 MXL589823:MXN589832 NHH589823:NHJ589832 NRD589823:NRF589832 OAZ589823:OBB589832 OKV589823:OKX589832 OUR589823:OUT589832 PEN589823:PEP589832 POJ589823:POL589832 PYF589823:PYH589832 QIB589823:QID589832 QRX589823:QRZ589832 RBT589823:RBV589832 RLP589823:RLR589832 RVL589823:RVN589832 SFH589823:SFJ589832 SPD589823:SPF589832 SYZ589823:SZB589832 TIV589823:TIX589832 TSR589823:TST589832 UCN589823:UCP589832 UMJ589823:UML589832 UWF589823:UWH589832 VGB589823:VGD589832 VPX589823:VPZ589832 VZT589823:VZV589832 WJP589823:WJR589832 WTL589823:WTN589832 GZ655359:HB655368 QV655359:QX655368 AAR655359:AAT655368 AKN655359:AKP655368 AUJ655359:AUL655368 BEF655359:BEH655368 BOB655359:BOD655368 BXX655359:BXZ655368 CHT655359:CHV655368 CRP655359:CRR655368 DBL655359:DBN655368 DLH655359:DLJ655368 DVD655359:DVF655368 EEZ655359:EFB655368 EOV655359:EOX655368 EYR655359:EYT655368 FIN655359:FIP655368 FSJ655359:FSL655368 GCF655359:GCH655368 GMB655359:GMD655368 GVX655359:GVZ655368 HFT655359:HFV655368 HPP655359:HPR655368 HZL655359:HZN655368 IJH655359:IJJ655368 ITD655359:ITF655368 JCZ655359:JDB655368 JMV655359:JMX655368 JWR655359:JWT655368 KGN655359:KGP655368 KQJ655359:KQL655368 LAF655359:LAH655368 LKB655359:LKD655368 LTX655359:LTZ655368 MDT655359:MDV655368 MNP655359:MNR655368 MXL655359:MXN655368 NHH655359:NHJ655368 NRD655359:NRF655368 OAZ655359:OBB655368 OKV655359:OKX655368 OUR655359:OUT655368 PEN655359:PEP655368 POJ655359:POL655368 PYF655359:PYH655368 QIB655359:QID655368 QRX655359:QRZ655368 RBT655359:RBV655368 RLP655359:RLR655368 RVL655359:RVN655368 SFH655359:SFJ655368 SPD655359:SPF655368 SYZ655359:SZB655368 TIV655359:TIX655368 TSR655359:TST655368 UCN655359:UCP655368 UMJ655359:UML655368 UWF655359:UWH655368 VGB655359:VGD655368 VPX655359:VPZ655368 VZT655359:VZV655368 WJP655359:WJR655368 WTL655359:WTN655368 GZ720895:HB720904 QV720895:QX720904 AAR720895:AAT720904 AKN720895:AKP720904 AUJ720895:AUL720904 BEF720895:BEH720904 BOB720895:BOD720904 BXX720895:BXZ720904 CHT720895:CHV720904 CRP720895:CRR720904 DBL720895:DBN720904 DLH720895:DLJ720904 DVD720895:DVF720904 EEZ720895:EFB720904 EOV720895:EOX720904 EYR720895:EYT720904 FIN720895:FIP720904 FSJ720895:FSL720904 GCF720895:GCH720904 GMB720895:GMD720904 GVX720895:GVZ720904 HFT720895:HFV720904 HPP720895:HPR720904 HZL720895:HZN720904 IJH720895:IJJ720904 ITD720895:ITF720904 JCZ720895:JDB720904 JMV720895:JMX720904 JWR720895:JWT720904 KGN720895:KGP720904 KQJ720895:KQL720904 LAF720895:LAH720904 LKB720895:LKD720904 LTX720895:LTZ720904 MDT720895:MDV720904 MNP720895:MNR720904 MXL720895:MXN720904 NHH720895:NHJ720904 NRD720895:NRF720904 OAZ720895:OBB720904 OKV720895:OKX720904 OUR720895:OUT720904 PEN720895:PEP720904 POJ720895:POL720904 PYF720895:PYH720904 QIB720895:QID720904 QRX720895:QRZ720904 RBT720895:RBV720904 RLP720895:RLR720904 RVL720895:RVN720904 SFH720895:SFJ720904 SPD720895:SPF720904 SYZ720895:SZB720904 TIV720895:TIX720904 TSR720895:TST720904 UCN720895:UCP720904 UMJ720895:UML720904 UWF720895:UWH720904 VGB720895:VGD720904 VPX720895:VPZ720904 VZT720895:VZV720904 WJP720895:WJR720904 WTL720895:WTN720904 GZ786431:HB786440 QV786431:QX786440 AAR786431:AAT786440 AKN786431:AKP786440 AUJ786431:AUL786440 BEF786431:BEH786440 BOB786431:BOD786440 BXX786431:BXZ786440 CHT786431:CHV786440 CRP786431:CRR786440 DBL786431:DBN786440 DLH786431:DLJ786440 DVD786431:DVF786440 EEZ786431:EFB786440 EOV786431:EOX786440 EYR786431:EYT786440 FIN786431:FIP786440 FSJ786431:FSL786440 GCF786431:GCH786440 GMB786431:GMD786440 GVX786431:GVZ786440 HFT786431:HFV786440 HPP786431:HPR786440 HZL786431:HZN786440 IJH786431:IJJ786440 ITD786431:ITF786440 JCZ786431:JDB786440 JMV786431:JMX786440 JWR786431:JWT786440 KGN786431:KGP786440 KQJ786431:KQL786440 LAF786431:LAH786440 LKB786431:LKD786440 LTX786431:LTZ786440 MDT786431:MDV786440 MNP786431:MNR786440 MXL786431:MXN786440 NHH786431:NHJ786440 NRD786431:NRF786440 OAZ786431:OBB786440 OKV786431:OKX786440 OUR786431:OUT786440 PEN786431:PEP786440 POJ786431:POL786440 PYF786431:PYH786440 QIB786431:QID786440 QRX786431:QRZ786440 RBT786431:RBV786440 RLP786431:RLR786440 RVL786431:RVN786440 SFH786431:SFJ786440 SPD786431:SPF786440 SYZ786431:SZB786440 TIV786431:TIX786440 TSR786431:TST786440 UCN786431:UCP786440 UMJ786431:UML786440 UWF786431:UWH786440 VGB786431:VGD786440 VPX786431:VPZ786440 VZT786431:VZV786440 WJP786431:WJR786440 WTL786431:WTN786440 GZ851967:HB851976 QV851967:QX851976 AAR851967:AAT851976 AKN851967:AKP851976 AUJ851967:AUL851976 BEF851967:BEH851976 BOB851967:BOD851976 BXX851967:BXZ851976 CHT851967:CHV851976 CRP851967:CRR851976 DBL851967:DBN851976 DLH851967:DLJ851976 DVD851967:DVF851976 EEZ851967:EFB851976 EOV851967:EOX851976 EYR851967:EYT851976 FIN851967:FIP851976 FSJ851967:FSL851976 GCF851967:GCH851976 GMB851967:GMD851976 GVX851967:GVZ851976 HFT851967:HFV851976 HPP851967:HPR851976 HZL851967:HZN851976 IJH851967:IJJ851976 ITD851967:ITF851976 JCZ851967:JDB851976 JMV851967:JMX851976 JWR851967:JWT851976 KGN851967:KGP851976 KQJ851967:KQL851976 LAF851967:LAH851976 LKB851967:LKD851976 LTX851967:LTZ851976 MDT851967:MDV851976 MNP851967:MNR851976 MXL851967:MXN851976 NHH851967:NHJ851976 NRD851967:NRF851976 OAZ851967:OBB851976 OKV851967:OKX851976 OUR851967:OUT851976 PEN851967:PEP851976 POJ851967:POL851976 PYF851967:PYH851976 QIB851967:QID851976 QRX851967:QRZ851976 RBT851967:RBV851976 RLP851967:RLR851976 RVL851967:RVN851976 SFH851967:SFJ851976 SPD851967:SPF851976 SYZ851967:SZB851976 TIV851967:TIX851976 TSR851967:TST851976 UCN851967:UCP851976 UMJ851967:UML851976 UWF851967:UWH851976 VGB851967:VGD851976 VPX851967:VPZ851976 VZT851967:VZV851976 WJP851967:WJR851976 WTL851967:WTN851976 GZ917503:HB917512 QV917503:QX917512 AAR917503:AAT917512 AKN917503:AKP917512 AUJ917503:AUL917512 BEF917503:BEH917512 BOB917503:BOD917512 BXX917503:BXZ917512 CHT917503:CHV917512 CRP917503:CRR917512 DBL917503:DBN917512 DLH917503:DLJ917512 DVD917503:DVF917512 EEZ917503:EFB917512 EOV917503:EOX917512 EYR917503:EYT917512 FIN917503:FIP917512 FSJ917503:FSL917512 GCF917503:GCH917512 GMB917503:GMD917512 GVX917503:GVZ917512 HFT917503:HFV917512 HPP917503:HPR917512 HZL917503:HZN917512 IJH917503:IJJ917512 ITD917503:ITF917512 JCZ917503:JDB917512 JMV917503:JMX917512 JWR917503:JWT917512 KGN917503:KGP917512 KQJ917503:KQL917512 LAF917503:LAH917512 LKB917503:LKD917512 LTX917503:LTZ917512 MDT917503:MDV917512 MNP917503:MNR917512 MXL917503:MXN917512 NHH917503:NHJ917512 NRD917503:NRF917512 OAZ917503:OBB917512 OKV917503:OKX917512 OUR917503:OUT917512 PEN917503:PEP917512 POJ917503:POL917512 PYF917503:PYH917512 QIB917503:QID917512 QRX917503:QRZ917512 RBT917503:RBV917512 RLP917503:RLR917512 RVL917503:RVN917512 SFH917503:SFJ917512 SPD917503:SPF917512 SYZ917503:SZB917512 TIV917503:TIX917512 TSR917503:TST917512 UCN917503:UCP917512 UMJ917503:UML917512 UWF917503:UWH917512 VGB917503:VGD917512 VPX917503:VPZ917512 VZT917503:VZV917512 WJP917503:WJR917512 WTL917503:WTN917512 GZ983039:HB983048 QV983039:QX983048 AAR983039:AAT983048 AKN983039:AKP983048 AUJ983039:AUL983048 BEF983039:BEH983048 BOB983039:BOD983048 BXX983039:BXZ983048 CHT983039:CHV983048 CRP983039:CRR983048 DBL983039:DBN983048 DLH983039:DLJ983048 DVD983039:DVF983048 EEZ983039:EFB983048 EOV983039:EOX983048 EYR983039:EYT983048 FIN983039:FIP983048 FSJ983039:FSL983048 GCF983039:GCH983048 GMB983039:GMD983048 GVX983039:GVZ983048 HFT983039:HFV983048 HPP983039:HPR983048 HZL983039:HZN983048 IJH983039:IJJ983048 ITD983039:ITF983048 JCZ983039:JDB983048 JMV983039:JMX983048 JWR983039:JWT983048 KGN983039:KGP983048 KQJ983039:KQL983048 LAF983039:LAH983048 LKB983039:LKD983048 LTX983039:LTZ983048 MDT983039:MDV983048 MNP983039:MNR983048 MXL983039:MXN983048 NHH983039:NHJ983048 NRD983039:NRF983048 OAZ983039:OBB983048 OKV983039:OKX983048 OUR983039:OUT983048 PEN983039:PEP983048 POJ983039:POL983048 PYF983039:PYH983048 QIB983039:QID983048 QRX983039:QRZ983048 RBT983039:RBV983048 RLP983039:RLR983048 RVL983039:RVN983048 SFH983039:SFJ983048 SPD983039:SPF983048 SYZ983039:SZB983048 TIV983039:TIX983048 TSR983039:TST983048 UCN983039:UCP983048 UMJ983039:UML983048 UWF983039:UWH983048 VGB983039:VGD983048 VPX983039:VPZ983048 VZT983039:VZV983048 WJP983039:WJR983048 WTL983039:WTN983048 HP65535:HP65544 RL65535:RL65544 ABH65535:ABH65544 ALD65535:ALD65544 AUZ65535:AUZ65544 BEV65535:BEV65544 BOR65535:BOR65544 BYN65535:BYN65544 CIJ65535:CIJ65544 CSF65535:CSF65544 DCB65535:DCB65544 DLX65535:DLX65544 DVT65535:DVT65544 EFP65535:EFP65544 EPL65535:EPL65544 EZH65535:EZH65544 FJD65535:FJD65544 FSZ65535:FSZ65544 GCV65535:GCV65544 GMR65535:GMR65544 GWN65535:GWN65544 HGJ65535:HGJ65544 HQF65535:HQF65544 IAB65535:IAB65544 IJX65535:IJX65544 ITT65535:ITT65544 JDP65535:JDP65544 JNL65535:JNL65544 JXH65535:JXH65544 KHD65535:KHD65544 KQZ65535:KQZ65544 LAV65535:LAV65544 LKR65535:LKR65544 LUN65535:LUN65544 MEJ65535:MEJ65544 MOF65535:MOF65544 MYB65535:MYB65544 NHX65535:NHX65544 NRT65535:NRT65544 OBP65535:OBP65544 OLL65535:OLL65544 OVH65535:OVH65544 PFD65535:PFD65544 POZ65535:POZ65544 PYV65535:PYV65544 QIR65535:QIR65544 QSN65535:QSN65544 RCJ65535:RCJ65544 RMF65535:RMF65544 RWB65535:RWB65544 SFX65535:SFX65544 SPT65535:SPT65544 SZP65535:SZP65544 TJL65535:TJL65544 TTH65535:TTH65544 UDD65535:UDD65544 UMZ65535:UMZ65544 UWV65535:UWV65544 VGR65535:VGR65544 VQN65535:VQN65544 WAJ65535:WAJ65544 WKF65535:WKF65544 WUB65535:WUB65544 HP131071:HP131080 RL131071:RL131080 ABH131071:ABH131080 ALD131071:ALD131080 AUZ131071:AUZ131080 BEV131071:BEV131080 BOR131071:BOR131080 BYN131071:BYN131080 CIJ131071:CIJ131080 CSF131071:CSF131080 DCB131071:DCB131080 DLX131071:DLX131080 DVT131071:DVT131080 EFP131071:EFP131080 EPL131071:EPL131080 EZH131071:EZH131080 FJD131071:FJD131080 FSZ131071:FSZ131080 GCV131071:GCV131080 GMR131071:GMR131080 GWN131071:GWN131080 HGJ131071:HGJ131080 HQF131071:HQF131080 IAB131071:IAB131080 IJX131071:IJX131080 ITT131071:ITT131080 JDP131071:JDP131080 JNL131071:JNL131080 JXH131071:JXH131080 KHD131071:KHD131080 KQZ131071:KQZ131080 LAV131071:LAV131080 LKR131071:LKR131080 LUN131071:LUN131080 MEJ131071:MEJ131080 MOF131071:MOF131080 MYB131071:MYB131080 NHX131071:NHX131080 NRT131071:NRT131080 OBP131071:OBP131080 OLL131071:OLL131080 OVH131071:OVH131080 PFD131071:PFD131080 POZ131071:POZ131080 PYV131071:PYV131080 QIR131071:QIR131080 QSN131071:QSN131080 RCJ131071:RCJ131080 RMF131071:RMF131080 RWB131071:RWB131080 SFX131071:SFX131080 SPT131071:SPT131080 SZP131071:SZP131080 TJL131071:TJL131080 TTH131071:TTH131080 UDD131071:UDD131080 UMZ131071:UMZ131080 UWV131071:UWV131080 VGR131071:VGR131080 VQN131071:VQN131080 WAJ131071:WAJ131080 WKF131071:WKF131080 WUB131071:WUB131080 HP196607:HP196616 RL196607:RL196616 ABH196607:ABH196616 ALD196607:ALD196616 AUZ196607:AUZ196616 BEV196607:BEV196616 BOR196607:BOR196616 BYN196607:BYN196616 CIJ196607:CIJ196616 CSF196607:CSF196616 DCB196607:DCB196616 DLX196607:DLX196616 DVT196607:DVT196616 EFP196607:EFP196616 EPL196607:EPL196616 EZH196607:EZH196616 FJD196607:FJD196616 FSZ196607:FSZ196616 GCV196607:GCV196616 GMR196607:GMR196616 GWN196607:GWN196616 HGJ196607:HGJ196616 HQF196607:HQF196616 IAB196607:IAB196616 IJX196607:IJX196616 ITT196607:ITT196616 JDP196607:JDP196616 JNL196607:JNL196616 JXH196607:JXH196616 KHD196607:KHD196616 KQZ196607:KQZ196616 LAV196607:LAV196616 LKR196607:LKR196616 LUN196607:LUN196616 MEJ196607:MEJ196616 MOF196607:MOF196616 MYB196607:MYB196616 NHX196607:NHX196616 NRT196607:NRT196616 OBP196607:OBP196616 OLL196607:OLL196616 OVH196607:OVH196616 PFD196607:PFD196616 POZ196607:POZ196616 PYV196607:PYV196616 QIR196607:QIR196616 QSN196607:QSN196616 RCJ196607:RCJ196616 RMF196607:RMF196616 RWB196607:RWB196616 SFX196607:SFX196616 SPT196607:SPT196616 SZP196607:SZP196616 TJL196607:TJL196616 TTH196607:TTH196616 UDD196607:UDD196616 UMZ196607:UMZ196616 UWV196607:UWV196616 VGR196607:VGR196616 VQN196607:VQN196616 WAJ196607:WAJ196616 WKF196607:WKF196616 WUB196607:WUB196616 HP262143:HP262152 RL262143:RL262152 ABH262143:ABH262152 ALD262143:ALD262152 AUZ262143:AUZ262152 BEV262143:BEV262152 BOR262143:BOR262152 BYN262143:BYN262152 CIJ262143:CIJ262152 CSF262143:CSF262152 DCB262143:DCB262152 DLX262143:DLX262152 DVT262143:DVT262152 EFP262143:EFP262152 EPL262143:EPL262152 EZH262143:EZH262152 FJD262143:FJD262152 FSZ262143:FSZ262152 GCV262143:GCV262152 GMR262143:GMR262152 GWN262143:GWN262152 HGJ262143:HGJ262152 HQF262143:HQF262152 IAB262143:IAB262152 IJX262143:IJX262152 ITT262143:ITT262152 JDP262143:JDP262152 JNL262143:JNL262152 JXH262143:JXH262152 KHD262143:KHD262152 KQZ262143:KQZ262152 LAV262143:LAV262152 LKR262143:LKR262152 LUN262143:LUN262152 MEJ262143:MEJ262152 MOF262143:MOF262152 MYB262143:MYB262152 NHX262143:NHX262152 NRT262143:NRT262152 OBP262143:OBP262152 OLL262143:OLL262152 OVH262143:OVH262152 PFD262143:PFD262152 POZ262143:POZ262152 PYV262143:PYV262152 QIR262143:QIR262152 QSN262143:QSN262152 RCJ262143:RCJ262152 RMF262143:RMF262152 RWB262143:RWB262152 SFX262143:SFX262152 SPT262143:SPT262152 SZP262143:SZP262152 TJL262143:TJL262152 TTH262143:TTH262152 UDD262143:UDD262152 UMZ262143:UMZ262152 UWV262143:UWV262152 VGR262143:VGR262152 VQN262143:VQN262152 WAJ262143:WAJ262152 WKF262143:WKF262152 WUB262143:WUB262152 HP327679:HP327688 RL327679:RL327688 ABH327679:ABH327688 ALD327679:ALD327688 AUZ327679:AUZ327688 BEV327679:BEV327688 BOR327679:BOR327688 BYN327679:BYN327688 CIJ327679:CIJ327688 CSF327679:CSF327688 DCB327679:DCB327688 DLX327679:DLX327688 DVT327679:DVT327688 EFP327679:EFP327688 EPL327679:EPL327688 EZH327679:EZH327688 FJD327679:FJD327688 FSZ327679:FSZ327688 GCV327679:GCV327688 GMR327679:GMR327688 GWN327679:GWN327688 HGJ327679:HGJ327688 HQF327679:HQF327688 IAB327679:IAB327688 IJX327679:IJX327688 ITT327679:ITT327688 JDP327679:JDP327688 JNL327679:JNL327688 JXH327679:JXH327688 KHD327679:KHD327688 KQZ327679:KQZ327688 LAV327679:LAV327688 LKR327679:LKR327688 LUN327679:LUN327688 MEJ327679:MEJ327688 MOF327679:MOF327688 MYB327679:MYB327688 NHX327679:NHX327688 NRT327679:NRT327688 OBP327679:OBP327688 OLL327679:OLL327688 OVH327679:OVH327688 PFD327679:PFD327688 POZ327679:POZ327688 PYV327679:PYV327688 QIR327679:QIR327688 QSN327679:QSN327688 RCJ327679:RCJ327688 RMF327679:RMF327688 RWB327679:RWB327688 SFX327679:SFX327688 SPT327679:SPT327688 SZP327679:SZP327688 TJL327679:TJL327688 TTH327679:TTH327688 UDD327679:UDD327688 UMZ327679:UMZ327688 UWV327679:UWV327688 VGR327679:VGR327688 VQN327679:VQN327688 WAJ327679:WAJ327688 WKF327679:WKF327688 WUB327679:WUB327688 HP393215:HP393224 RL393215:RL393224 ABH393215:ABH393224 ALD393215:ALD393224 AUZ393215:AUZ393224 BEV393215:BEV393224 BOR393215:BOR393224 BYN393215:BYN393224 CIJ393215:CIJ393224 CSF393215:CSF393224 DCB393215:DCB393224 DLX393215:DLX393224 DVT393215:DVT393224 EFP393215:EFP393224 EPL393215:EPL393224 EZH393215:EZH393224 FJD393215:FJD393224 FSZ393215:FSZ393224 GCV393215:GCV393224 GMR393215:GMR393224 GWN393215:GWN393224 HGJ393215:HGJ393224 HQF393215:HQF393224 IAB393215:IAB393224 IJX393215:IJX393224 ITT393215:ITT393224 JDP393215:JDP393224 JNL393215:JNL393224 JXH393215:JXH393224 KHD393215:KHD393224 KQZ393215:KQZ393224 LAV393215:LAV393224 LKR393215:LKR393224 LUN393215:LUN393224 MEJ393215:MEJ393224 MOF393215:MOF393224 MYB393215:MYB393224 NHX393215:NHX393224 NRT393215:NRT393224 OBP393215:OBP393224 OLL393215:OLL393224 OVH393215:OVH393224 PFD393215:PFD393224 POZ393215:POZ393224 PYV393215:PYV393224 QIR393215:QIR393224 QSN393215:QSN393224 RCJ393215:RCJ393224 RMF393215:RMF393224 RWB393215:RWB393224 SFX393215:SFX393224 SPT393215:SPT393224 SZP393215:SZP393224 TJL393215:TJL393224 TTH393215:TTH393224 UDD393215:UDD393224 UMZ393215:UMZ393224 UWV393215:UWV393224 VGR393215:VGR393224 VQN393215:VQN393224 WAJ393215:WAJ393224 WKF393215:WKF393224 WUB393215:WUB393224 HP458751:HP458760 RL458751:RL458760 ABH458751:ABH458760 ALD458751:ALD458760 AUZ458751:AUZ458760 BEV458751:BEV458760 BOR458751:BOR458760 BYN458751:BYN458760 CIJ458751:CIJ458760 CSF458751:CSF458760 DCB458751:DCB458760 DLX458751:DLX458760 DVT458751:DVT458760 EFP458751:EFP458760 EPL458751:EPL458760 EZH458751:EZH458760 FJD458751:FJD458760 FSZ458751:FSZ458760 GCV458751:GCV458760 GMR458751:GMR458760 GWN458751:GWN458760 HGJ458751:HGJ458760 HQF458751:HQF458760 IAB458751:IAB458760 IJX458751:IJX458760 ITT458751:ITT458760 JDP458751:JDP458760 JNL458751:JNL458760 JXH458751:JXH458760 KHD458751:KHD458760 KQZ458751:KQZ458760 LAV458751:LAV458760 LKR458751:LKR458760 LUN458751:LUN458760 MEJ458751:MEJ458760 MOF458751:MOF458760 MYB458751:MYB458760 NHX458751:NHX458760 NRT458751:NRT458760 OBP458751:OBP458760 OLL458751:OLL458760 OVH458751:OVH458760 PFD458751:PFD458760 POZ458751:POZ458760 PYV458751:PYV458760 QIR458751:QIR458760 QSN458751:QSN458760 RCJ458751:RCJ458760 RMF458751:RMF458760 RWB458751:RWB458760 SFX458751:SFX458760 SPT458751:SPT458760 SZP458751:SZP458760 TJL458751:TJL458760 TTH458751:TTH458760 UDD458751:UDD458760 UMZ458751:UMZ458760 UWV458751:UWV458760 VGR458751:VGR458760 VQN458751:VQN458760 WAJ458751:WAJ458760 WKF458751:WKF458760 WUB458751:WUB458760 HP524287:HP524296 RL524287:RL524296 ABH524287:ABH524296 ALD524287:ALD524296 AUZ524287:AUZ524296 BEV524287:BEV524296 BOR524287:BOR524296 BYN524287:BYN524296 CIJ524287:CIJ524296 CSF524287:CSF524296 DCB524287:DCB524296 DLX524287:DLX524296 DVT524287:DVT524296 EFP524287:EFP524296 EPL524287:EPL524296 EZH524287:EZH524296 FJD524287:FJD524296 FSZ524287:FSZ524296 GCV524287:GCV524296 GMR524287:GMR524296 GWN524287:GWN524296 HGJ524287:HGJ524296 HQF524287:HQF524296 IAB524287:IAB524296 IJX524287:IJX524296 ITT524287:ITT524296 JDP524287:JDP524296 JNL524287:JNL524296 JXH524287:JXH524296 KHD524287:KHD524296 KQZ524287:KQZ524296 LAV524287:LAV524296 LKR524287:LKR524296 LUN524287:LUN524296 MEJ524287:MEJ524296 MOF524287:MOF524296 MYB524287:MYB524296 NHX524287:NHX524296 NRT524287:NRT524296 OBP524287:OBP524296 OLL524287:OLL524296 OVH524287:OVH524296 PFD524287:PFD524296 POZ524287:POZ524296 PYV524287:PYV524296 QIR524287:QIR524296 QSN524287:QSN524296 RCJ524287:RCJ524296 RMF524287:RMF524296 RWB524287:RWB524296 SFX524287:SFX524296 SPT524287:SPT524296 SZP524287:SZP524296 TJL524287:TJL524296 TTH524287:TTH524296 UDD524287:UDD524296 UMZ524287:UMZ524296 UWV524287:UWV524296 VGR524287:VGR524296 VQN524287:VQN524296 WAJ524287:WAJ524296 WKF524287:WKF524296 WUB524287:WUB524296 HP589823:HP589832 RL589823:RL589832 ABH589823:ABH589832 ALD589823:ALD589832 AUZ589823:AUZ589832 BEV589823:BEV589832 BOR589823:BOR589832 BYN589823:BYN589832 CIJ589823:CIJ589832 CSF589823:CSF589832 DCB589823:DCB589832 DLX589823:DLX589832 DVT589823:DVT589832 EFP589823:EFP589832 EPL589823:EPL589832 EZH589823:EZH589832 FJD589823:FJD589832 FSZ589823:FSZ589832 GCV589823:GCV589832 GMR589823:GMR589832 GWN589823:GWN589832 HGJ589823:HGJ589832 HQF589823:HQF589832 IAB589823:IAB589832 IJX589823:IJX589832 ITT589823:ITT589832 JDP589823:JDP589832 JNL589823:JNL589832 JXH589823:JXH589832 KHD589823:KHD589832 KQZ589823:KQZ589832 LAV589823:LAV589832 LKR589823:LKR589832 LUN589823:LUN589832 MEJ589823:MEJ589832 MOF589823:MOF589832 MYB589823:MYB589832 NHX589823:NHX589832 NRT589823:NRT589832 OBP589823:OBP589832 OLL589823:OLL589832 OVH589823:OVH589832 PFD589823:PFD589832 POZ589823:POZ589832 PYV589823:PYV589832 QIR589823:QIR589832 QSN589823:QSN589832 RCJ589823:RCJ589832 RMF589823:RMF589832 RWB589823:RWB589832 SFX589823:SFX589832 SPT589823:SPT589832 SZP589823:SZP589832 TJL589823:TJL589832 TTH589823:TTH589832 UDD589823:UDD589832 UMZ589823:UMZ589832 UWV589823:UWV589832 VGR589823:VGR589832 VQN589823:VQN589832 WAJ589823:WAJ589832 WKF589823:WKF589832 WUB589823:WUB589832 HP655359:HP655368 RL655359:RL655368 ABH655359:ABH655368 ALD655359:ALD655368 AUZ655359:AUZ655368 BEV655359:BEV655368 BOR655359:BOR655368 BYN655359:BYN655368 CIJ655359:CIJ655368 CSF655359:CSF655368 DCB655359:DCB655368 DLX655359:DLX655368 DVT655359:DVT655368 EFP655359:EFP655368 EPL655359:EPL655368 EZH655359:EZH655368 FJD655359:FJD655368 FSZ655359:FSZ655368 GCV655359:GCV655368 GMR655359:GMR655368 GWN655359:GWN655368 HGJ655359:HGJ655368 HQF655359:HQF655368 IAB655359:IAB655368 IJX655359:IJX655368 ITT655359:ITT655368 JDP655359:JDP655368 JNL655359:JNL655368 JXH655359:JXH655368 KHD655359:KHD655368 KQZ655359:KQZ655368 LAV655359:LAV655368 LKR655359:LKR655368 LUN655359:LUN655368 MEJ655359:MEJ655368 MOF655359:MOF655368 MYB655359:MYB655368 NHX655359:NHX655368 NRT655359:NRT655368 OBP655359:OBP655368 OLL655359:OLL655368 OVH655359:OVH655368 PFD655359:PFD655368 POZ655359:POZ655368 PYV655359:PYV655368 QIR655359:QIR655368 QSN655359:QSN655368 RCJ655359:RCJ655368 RMF655359:RMF655368 RWB655359:RWB655368 SFX655359:SFX655368 SPT655359:SPT655368 SZP655359:SZP655368 TJL655359:TJL655368 TTH655359:TTH655368 UDD655359:UDD655368 UMZ655359:UMZ655368 UWV655359:UWV655368 VGR655359:VGR655368 VQN655359:VQN655368 WAJ655359:WAJ655368 WKF655359:WKF655368 WUB655359:WUB655368 HP720895:HP720904 RL720895:RL720904 ABH720895:ABH720904 ALD720895:ALD720904 AUZ720895:AUZ720904 BEV720895:BEV720904 BOR720895:BOR720904 BYN720895:BYN720904 CIJ720895:CIJ720904 CSF720895:CSF720904 DCB720895:DCB720904 DLX720895:DLX720904 DVT720895:DVT720904 EFP720895:EFP720904 EPL720895:EPL720904 EZH720895:EZH720904 FJD720895:FJD720904 FSZ720895:FSZ720904 GCV720895:GCV720904 GMR720895:GMR720904 GWN720895:GWN720904 HGJ720895:HGJ720904 HQF720895:HQF720904 IAB720895:IAB720904 IJX720895:IJX720904 ITT720895:ITT720904 JDP720895:JDP720904 JNL720895:JNL720904 JXH720895:JXH720904 KHD720895:KHD720904 KQZ720895:KQZ720904 LAV720895:LAV720904 LKR720895:LKR720904 LUN720895:LUN720904 MEJ720895:MEJ720904 MOF720895:MOF720904 MYB720895:MYB720904 NHX720895:NHX720904 NRT720895:NRT720904 OBP720895:OBP720904 OLL720895:OLL720904 OVH720895:OVH720904 PFD720895:PFD720904 POZ720895:POZ720904 PYV720895:PYV720904 QIR720895:QIR720904 QSN720895:QSN720904 RCJ720895:RCJ720904 RMF720895:RMF720904 RWB720895:RWB720904 SFX720895:SFX720904 SPT720895:SPT720904 SZP720895:SZP720904 TJL720895:TJL720904 TTH720895:TTH720904 UDD720895:UDD720904 UMZ720895:UMZ720904 UWV720895:UWV720904 VGR720895:VGR720904 VQN720895:VQN720904 WAJ720895:WAJ720904 WKF720895:WKF720904 WUB720895:WUB720904 HP786431:HP786440 RL786431:RL786440 ABH786431:ABH786440 ALD786431:ALD786440 AUZ786431:AUZ786440 BEV786431:BEV786440 BOR786431:BOR786440 BYN786431:BYN786440 CIJ786431:CIJ786440 CSF786431:CSF786440 DCB786431:DCB786440 DLX786431:DLX786440 DVT786431:DVT786440 EFP786431:EFP786440 EPL786431:EPL786440 EZH786431:EZH786440 FJD786431:FJD786440 FSZ786431:FSZ786440 GCV786431:GCV786440 GMR786431:GMR786440 GWN786431:GWN786440 HGJ786431:HGJ786440 HQF786431:HQF786440 IAB786431:IAB786440 IJX786431:IJX786440 ITT786431:ITT786440 JDP786431:JDP786440 JNL786431:JNL786440 JXH786431:JXH786440 KHD786431:KHD786440 KQZ786431:KQZ786440 LAV786431:LAV786440 LKR786431:LKR786440 LUN786431:LUN786440 MEJ786431:MEJ786440 MOF786431:MOF786440 MYB786431:MYB786440 NHX786431:NHX786440 NRT786431:NRT786440 OBP786431:OBP786440 OLL786431:OLL786440 OVH786431:OVH786440 PFD786431:PFD786440 POZ786431:POZ786440 PYV786431:PYV786440 QIR786431:QIR786440 QSN786431:QSN786440 RCJ786431:RCJ786440 RMF786431:RMF786440 RWB786431:RWB786440 SFX786431:SFX786440 SPT786431:SPT786440 SZP786431:SZP786440 TJL786431:TJL786440 TTH786431:TTH786440 UDD786431:UDD786440 UMZ786431:UMZ786440 UWV786431:UWV786440 VGR786431:VGR786440 VQN786431:VQN786440 WAJ786431:WAJ786440 WKF786431:WKF786440 WUB786431:WUB786440 HP851967:HP851976 RL851967:RL851976 ABH851967:ABH851976 ALD851967:ALD851976 AUZ851967:AUZ851976 BEV851967:BEV851976 BOR851967:BOR851976 BYN851967:BYN851976 CIJ851967:CIJ851976 CSF851967:CSF851976 DCB851967:DCB851976 DLX851967:DLX851976 DVT851967:DVT851976 EFP851967:EFP851976 EPL851967:EPL851976 EZH851967:EZH851976 FJD851967:FJD851976 FSZ851967:FSZ851976 GCV851967:GCV851976 GMR851967:GMR851976 GWN851967:GWN851976 HGJ851967:HGJ851976 HQF851967:HQF851976 IAB851967:IAB851976 IJX851967:IJX851976 ITT851967:ITT851976 JDP851967:JDP851976 JNL851967:JNL851976 JXH851967:JXH851976 KHD851967:KHD851976 KQZ851967:KQZ851976 LAV851967:LAV851976 LKR851967:LKR851976 LUN851967:LUN851976 MEJ851967:MEJ851976 MOF851967:MOF851976 MYB851967:MYB851976 NHX851967:NHX851976 NRT851967:NRT851976 OBP851967:OBP851976 OLL851967:OLL851976 OVH851967:OVH851976 PFD851967:PFD851976 POZ851967:POZ851976 PYV851967:PYV851976 QIR851967:QIR851976 QSN851967:QSN851976 RCJ851967:RCJ851976 RMF851967:RMF851976 RWB851967:RWB851976 SFX851967:SFX851976 SPT851967:SPT851976 SZP851967:SZP851976 TJL851967:TJL851976 TTH851967:TTH851976 UDD851967:UDD851976 UMZ851967:UMZ851976 UWV851967:UWV851976 VGR851967:VGR851976 VQN851967:VQN851976 WAJ851967:WAJ851976 WKF851967:WKF851976 WUB851967:WUB851976 HP917503:HP917512 RL917503:RL917512 ABH917503:ABH917512 ALD917503:ALD917512 AUZ917503:AUZ917512 BEV917503:BEV917512 BOR917503:BOR917512 BYN917503:BYN917512 CIJ917503:CIJ917512 CSF917503:CSF917512 DCB917503:DCB917512 DLX917503:DLX917512 DVT917503:DVT917512 EFP917503:EFP917512 EPL917503:EPL917512 EZH917503:EZH917512 FJD917503:FJD917512 FSZ917503:FSZ917512 GCV917503:GCV917512 GMR917503:GMR917512 GWN917503:GWN917512 HGJ917503:HGJ917512 HQF917503:HQF917512 IAB917503:IAB917512 IJX917503:IJX917512 ITT917503:ITT917512 JDP917503:JDP917512 JNL917503:JNL917512 JXH917503:JXH917512 KHD917503:KHD917512 KQZ917503:KQZ917512 LAV917503:LAV917512 LKR917503:LKR917512 LUN917503:LUN917512 MEJ917503:MEJ917512 MOF917503:MOF917512 MYB917503:MYB917512 NHX917503:NHX917512 NRT917503:NRT917512 OBP917503:OBP917512 OLL917503:OLL917512 OVH917503:OVH917512 PFD917503:PFD917512 POZ917503:POZ917512 PYV917503:PYV917512 QIR917503:QIR917512 QSN917503:QSN917512 RCJ917503:RCJ917512 RMF917503:RMF917512 RWB917503:RWB917512 SFX917503:SFX917512 SPT917503:SPT917512 SZP917503:SZP917512 TJL917503:TJL917512 TTH917503:TTH917512 UDD917503:UDD917512 UMZ917503:UMZ917512 UWV917503:UWV917512 VGR917503:VGR917512 VQN917503:VQN917512 WAJ917503:WAJ917512 WKF917503:WKF917512 WUB917503:WUB917512 HP983039:HP983048 RL983039:RL983048 ABH983039:ABH983048 ALD983039:ALD983048 AUZ983039:AUZ983048 BEV983039:BEV983048 BOR983039:BOR983048 BYN983039:BYN983048 CIJ983039:CIJ983048 CSF983039:CSF983048 DCB983039:DCB983048 DLX983039:DLX983048 DVT983039:DVT983048 EFP983039:EFP983048 EPL983039:EPL983048 EZH983039:EZH983048 FJD983039:FJD983048 FSZ983039:FSZ983048 GCV983039:GCV983048 GMR983039:GMR983048 GWN983039:GWN983048 HGJ983039:HGJ983048 HQF983039:HQF983048 IAB983039:IAB983048 IJX983039:IJX983048 ITT983039:ITT983048 JDP983039:JDP983048 JNL983039:JNL983048 JXH983039:JXH983048 KHD983039:KHD983048 KQZ983039:KQZ983048 LAV983039:LAV983048 LKR983039:LKR983048 LUN983039:LUN983048 MEJ983039:MEJ983048 MOF983039:MOF983048 MYB983039:MYB983048 NHX983039:NHX983048 NRT983039:NRT983048 OBP983039:OBP983048 OLL983039:OLL983048 OVH983039:OVH983048 PFD983039:PFD983048 POZ983039:POZ983048 PYV983039:PYV983048 QIR983039:QIR983048 QSN983039:QSN983048 RCJ983039:RCJ983048 RMF983039:RMF983048 RWB983039:RWB983048 SFX983039:SFX983048 SPT983039:SPT983048 SZP983039:SZP983048 TJL983039:TJL983048 TTH983039:TTH983048 UDD983039:UDD983048 UMZ983039:UMZ983048 UWV983039:UWV983048 VGR983039:VGR983048 VQN983039:VQN983048 WAJ983039:WAJ983048 WKF983039:WKF983048 WUB983039:WUB983048 HJ65535:HL65544 RF65535:RH65544 ABB65535:ABD65544 AKX65535:AKZ65544 AUT65535:AUV65544 BEP65535:BER65544 BOL65535:BON65544 BYH65535:BYJ65544 CID65535:CIF65544 CRZ65535:CSB65544 DBV65535:DBX65544 DLR65535:DLT65544 DVN65535:DVP65544 EFJ65535:EFL65544 EPF65535:EPH65544 EZB65535:EZD65544 FIX65535:FIZ65544 FST65535:FSV65544 GCP65535:GCR65544 GML65535:GMN65544 GWH65535:GWJ65544 HGD65535:HGF65544 HPZ65535:HQB65544 HZV65535:HZX65544 IJR65535:IJT65544 ITN65535:ITP65544 JDJ65535:JDL65544 JNF65535:JNH65544 JXB65535:JXD65544 KGX65535:KGZ65544 KQT65535:KQV65544 LAP65535:LAR65544 LKL65535:LKN65544 LUH65535:LUJ65544 MED65535:MEF65544 MNZ65535:MOB65544 MXV65535:MXX65544 NHR65535:NHT65544 NRN65535:NRP65544 OBJ65535:OBL65544 OLF65535:OLH65544 OVB65535:OVD65544 PEX65535:PEZ65544 POT65535:POV65544 PYP65535:PYR65544 QIL65535:QIN65544 QSH65535:QSJ65544 RCD65535:RCF65544 RLZ65535:RMB65544 RVV65535:RVX65544 SFR65535:SFT65544 SPN65535:SPP65544 SZJ65535:SZL65544 TJF65535:TJH65544 TTB65535:TTD65544 UCX65535:UCZ65544 UMT65535:UMV65544 UWP65535:UWR65544 VGL65535:VGN65544 VQH65535:VQJ65544 WAD65535:WAF65544 WJZ65535:WKB65544 WTV65535:WTX65544 HJ131071:HL131080 RF131071:RH131080 ABB131071:ABD131080 AKX131071:AKZ131080 AUT131071:AUV131080 BEP131071:BER131080 BOL131071:BON131080 BYH131071:BYJ131080 CID131071:CIF131080 CRZ131071:CSB131080 DBV131071:DBX131080 DLR131071:DLT131080 DVN131071:DVP131080 EFJ131071:EFL131080 EPF131071:EPH131080 EZB131071:EZD131080 FIX131071:FIZ131080 FST131071:FSV131080 GCP131071:GCR131080 GML131071:GMN131080 GWH131071:GWJ131080 HGD131071:HGF131080 HPZ131071:HQB131080 HZV131071:HZX131080 IJR131071:IJT131080 ITN131071:ITP131080 JDJ131071:JDL131080 JNF131071:JNH131080 JXB131071:JXD131080 KGX131071:KGZ131080 KQT131071:KQV131080 LAP131071:LAR131080 LKL131071:LKN131080 LUH131071:LUJ131080 MED131071:MEF131080 MNZ131071:MOB131080 MXV131071:MXX131080 NHR131071:NHT131080 NRN131071:NRP131080 OBJ131071:OBL131080 OLF131071:OLH131080 OVB131071:OVD131080 PEX131071:PEZ131080 POT131071:POV131080 PYP131071:PYR131080 QIL131071:QIN131080 QSH131071:QSJ131080 RCD131071:RCF131080 RLZ131071:RMB131080 RVV131071:RVX131080 SFR131071:SFT131080 SPN131071:SPP131080 SZJ131071:SZL131080 TJF131071:TJH131080 TTB131071:TTD131080 UCX131071:UCZ131080 UMT131071:UMV131080 UWP131071:UWR131080 VGL131071:VGN131080 VQH131071:VQJ131080 WAD131071:WAF131080 WJZ131071:WKB131080 WTV131071:WTX131080 HJ196607:HL196616 RF196607:RH196616 ABB196607:ABD196616 AKX196607:AKZ196616 AUT196607:AUV196616 BEP196607:BER196616 BOL196607:BON196616 BYH196607:BYJ196616 CID196607:CIF196616 CRZ196607:CSB196616 DBV196607:DBX196616 DLR196607:DLT196616 DVN196607:DVP196616 EFJ196607:EFL196616 EPF196607:EPH196616 EZB196607:EZD196616 FIX196607:FIZ196616 FST196607:FSV196616 GCP196607:GCR196616 GML196607:GMN196616 GWH196607:GWJ196616 HGD196607:HGF196616 HPZ196607:HQB196616 HZV196607:HZX196616 IJR196607:IJT196616 ITN196607:ITP196616 JDJ196607:JDL196616 JNF196607:JNH196616 JXB196607:JXD196616 KGX196607:KGZ196616 KQT196607:KQV196616 LAP196607:LAR196616 LKL196607:LKN196616 LUH196607:LUJ196616 MED196607:MEF196616 MNZ196607:MOB196616 MXV196607:MXX196616 NHR196607:NHT196616 NRN196607:NRP196616 OBJ196607:OBL196616 OLF196607:OLH196616 OVB196607:OVD196616 PEX196607:PEZ196616 POT196607:POV196616 PYP196607:PYR196616 QIL196607:QIN196616 QSH196607:QSJ196616 RCD196607:RCF196616 RLZ196607:RMB196616 RVV196607:RVX196616 SFR196607:SFT196616 SPN196607:SPP196616 SZJ196607:SZL196616 TJF196607:TJH196616 TTB196607:TTD196616 UCX196607:UCZ196616 UMT196607:UMV196616 UWP196607:UWR196616 VGL196607:VGN196616 VQH196607:VQJ196616 WAD196607:WAF196616 WJZ196607:WKB196616 WTV196607:WTX196616 HJ262143:HL262152 RF262143:RH262152 ABB262143:ABD262152 AKX262143:AKZ262152 AUT262143:AUV262152 BEP262143:BER262152 BOL262143:BON262152 BYH262143:BYJ262152 CID262143:CIF262152 CRZ262143:CSB262152 DBV262143:DBX262152 DLR262143:DLT262152 DVN262143:DVP262152 EFJ262143:EFL262152 EPF262143:EPH262152 EZB262143:EZD262152 FIX262143:FIZ262152 FST262143:FSV262152 GCP262143:GCR262152 GML262143:GMN262152 GWH262143:GWJ262152 HGD262143:HGF262152 HPZ262143:HQB262152 HZV262143:HZX262152 IJR262143:IJT262152 ITN262143:ITP262152 JDJ262143:JDL262152 JNF262143:JNH262152 JXB262143:JXD262152 KGX262143:KGZ262152 KQT262143:KQV262152 LAP262143:LAR262152 LKL262143:LKN262152 LUH262143:LUJ262152 MED262143:MEF262152 MNZ262143:MOB262152 MXV262143:MXX262152 NHR262143:NHT262152 NRN262143:NRP262152 OBJ262143:OBL262152 OLF262143:OLH262152 OVB262143:OVD262152 PEX262143:PEZ262152 POT262143:POV262152 PYP262143:PYR262152 QIL262143:QIN262152 QSH262143:QSJ262152 RCD262143:RCF262152 RLZ262143:RMB262152 RVV262143:RVX262152 SFR262143:SFT262152 SPN262143:SPP262152 SZJ262143:SZL262152 TJF262143:TJH262152 TTB262143:TTD262152 UCX262143:UCZ262152 UMT262143:UMV262152 UWP262143:UWR262152 VGL262143:VGN262152 VQH262143:VQJ262152 WAD262143:WAF262152 WJZ262143:WKB262152 WTV262143:WTX262152 HJ327679:HL327688 RF327679:RH327688 ABB327679:ABD327688 AKX327679:AKZ327688 AUT327679:AUV327688 BEP327679:BER327688 BOL327679:BON327688 BYH327679:BYJ327688 CID327679:CIF327688 CRZ327679:CSB327688 DBV327679:DBX327688 DLR327679:DLT327688 DVN327679:DVP327688 EFJ327679:EFL327688 EPF327679:EPH327688 EZB327679:EZD327688 FIX327679:FIZ327688 FST327679:FSV327688 GCP327679:GCR327688 GML327679:GMN327688 GWH327679:GWJ327688 HGD327679:HGF327688 HPZ327679:HQB327688 HZV327679:HZX327688 IJR327679:IJT327688 ITN327679:ITP327688 JDJ327679:JDL327688 JNF327679:JNH327688 JXB327679:JXD327688 KGX327679:KGZ327688 KQT327679:KQV327688 LAP327679:LAR327688 LKL327679:LKN327688 LUH327679:LUJ327688 MED327679:MEF327688 MNZ327679:MOB327688 MXV327679:MXX327688 NHR327679:NHT327688 NRN327679:NRP327688 OBJ327679:OBL327688 OLF327679:OLH327688 OVB327679:OVD327688 PEX327679:PEZ327688 POT327679:POV327688 PYP327679:PYR327688 QIL327679:QIN327688 QSH327679:QSJ327688 RCD327679:RCF327688 RLZ327679:RMB327688 RVV327679:RVX327688 SFR327679:SFT327688 SPN327679:SPP327688 SZJ327679:SZL327688 TJF327679:TJH327688 TTB327679:TTD327688 UCX327679:UCZ327688 UMT327679:UMV327688 UWP327679:UWR327688 VGL327679:VGN327688 VQH327679:VQJ327688 WAD327679:WAF327688 WJZ327679:WKB327688 WTV327679:WTX327688 HJ393215:HL393224 RF393215:RH393224 ABB393215:ABD393224 AKX393215:AKZ393224 AUT393215:AUV393224 BEP393215:BER393224 BOL393215:BON393224 BYH393215:BYJ393224 CID393215:CIF393224 CRZ393215:CSB393224 DBV393215:DBX393224 DLR393215:DLT393224 DVN393215:DVP393224 EFJ393215:EFL393224 EPF393215:EPH393224 EZB393215:EZD393224 FIX393215:FIZ393224 FST393215:FSV393224 GCP393215:GCR393224 GML393215:GMN393224 GWH393215:GWJ393224 HGD393215:HGF393224 HPZ393215:HQB393224 HZV393215:HZX393224 IJR393215:IJT393224 ITN393215:ITP393224 JDJ393215:JDL393224 JNF393215:JNH393224 JXB393215:JXD393224 KGX393215:KGZ393224 KQT393215:KQV393224 LAP393215:LAR393224 LKL393215:LKN393224 LUH393215:LUJ393224 MED393215:MEF393224 MNZ393215:MOB393224 MXV393215:MXX393224 NHR393215:NHT393224 NRN393215:NRP393224 OBJ393215:OBL393224 OLF393215:OLH393224 OVB393215:OVD393224 PEX393215:PEZ393224 POT393215:POV393224 PYP393215:PYR393224 QIL393215:QIN393224 QSH393215:QSJ393224 RCD393215:RCF393224 RLZ393215:RMB393224 RVV393215:RVX393224 SFR393215:SFT393224 SPN393215:SPP393224 SZJ393215:SZL393224 TJF393215:TJH393224 TTB393215:TTD393224 UCX393215:UCZ393224 UMT393215:UMV393224 UWP393215:UWR393224 VGL393215:VGN393224 VQH393215:VQJ393224 WAD393215:WAF393224 WJZ393215:WKB393224 WTV393215:WTX393224 HJ458751:HL458760 RF458751:RH458760 ABB458751:ABD458760 AKX458751:AKZ458760 AUT458751:AUV458760 BEP458751:BER458760 BOL458751:BON458760 BYH458751:BYJ458760 CID458751:CIF458760 CRZ458751:CSB458760 DBV458751:DBX458760 DLR458751:DLT458760 DVN458751:DVP458760 EFJ458751:EFL458760 EPF458751:EPH458760 EZB458751:EZD458760 FIX458751:FIZ458760 FST458751:FSV458760 GCP458751:GCR458760 GML458751:GMN458760 GWH458751:GWJ458760 HGD458751:HGF458760 HPZ458751:HQB458760 HZV458751:HZX458760 IJR458751:IJT458760 ITN458751:ITP458760 JDJ458751:JDL458760 JNF458751:JNH458760 JXB458751:JXD458760 KGX458751:KGZ458760 KQT458751:KQV458760 LAP458751:LAR458760 LKL458751:LKN458760 LUH458751:LUJ458760 MED458751:MEF458760 MNZ458751:MOB458760 MXV458751:MXX458760 NHR458751:NHT458760 NRN458751:NRP458760 OBJ458751:OBL458760 OLF458751:OLH458760 OVB458751:OVD458760 PEX458751:PEZ458760 POT458751:POV458760 PYP458751:PYR458760 QIL458751:QIN458760 QSH458751:QSJ458760 RCD458751:RCF458760 RLZ458751:RMB458760 RVV458751:RVX458760 SFR458751:SFT458760 SPN458751:SPP458760 SZJ458751:SZL458760 TJF458751:TJH458760 TTB458751:TTD458760 UCX458751:UCZ458760 UMT458751:UMV458760 UWP458751:UWR458760 VGL458751:VGN458760 VQH458751:VQJ458760 WAD458751:WAF458760 WJZ458751:WKB458760 WTV458751:WTX458760 HJ524287:HL524296 RF524287:RH524296 ABB524287:ABD524296 AKX524287:AKZ524296 AUT524287:AUV524296 BEP524287:BER524296 BOL524287:BON524296 BYH524287:BYJ524296 CID524287:CIF524296 CRZ524287:CSB524296 DBV524287:DBX524296 DLR524287:DLT524296 DVN524287:DVP524296 EFJ524287:EFL524296 EPF524287:EPH524296 EZB524287:EZD524296 FIX524287:FIZ524296 FST524287:FSV524296 GCP524287:GCR524296 GML524287:GMN524296 GWH524287:GWJ524296 HGD524287:HGF524296 HPZ524287:HQB524296 HZV524287:HZX524296 IJR524287:IJT524296 ITN524287:ITP524296 JDJ524287:JDL524296 JNF524287:JNH524296 JXB524287:JXD524296 KGX524287:KGZ524296 KQT524287:KQV524296 LAP524287:LAR524296 LKL524287:LKN524296 LUH524287:LUJ524296 MED524287:MEF524296 MNZ524287:MOB524296 MXV524287:MXX524296 NHR524287:NHT524296 NRN524287:NRP524296 OBJ524287:OBL524296 OLF524287:OLH524296 OVB524287:OVD524296 PEX524287:PEZ524296 POT524287:POV524296 PYP524287:PYR524296 QIL524287:QIN524296 QSH524287:QSJ524296 RCD524287:RCF524296 RLZ524287:RMB524296 RVV524287:RVX524296 SFR524287:SFT524296 SPN524287:SPP524296 SZJ524287:SZL524296 TJF524287:TJH524296 TTB524287:TTD524296 UCX524287:UCZ524296 UMT524287:UMV524296 UWP524287:UWR524296 VGL524287:VGN524296 VQH524287:VQJ524296 WAD524287:WAF524296 WJZ524287:WKB524296 WTV524287:WTX524296 HJ589823:HL589832 RF589823:RH589832 ABB589823:ABD589832 AKX589823:AKZ589832 AUT589823:AUV589832 BEP589823:BER589832 BOL589823:BON589832 BYH589823:BYJ589832 CID589823:CIF589832 CRZ589823:CSB589832 DBV589823:DBX589832 DLR589823:DLT589832 DVN589823:DVP589832 EFJ589823:EFL589832 EPF589823:EPH589832 EZB589823:EZD589832 FIX589823:FIZ589832 FST589823:FSV589832 GCP589823:GCR589832 GML589823:GMN589832 GWH589823:GWJ589832 HGD589823:HGF589832 HPZ589823:HQB589832 HZV589823:HZX589832 IJR589823:IJT589832 ITN589823:ITP589832 JDJ589823:JDL589832 JNF589823:JNH589832 JXB589823:JXD589832 KGX589823:KGZ589832 KQT589823:KQV589832 LAP589823:LAR589832 LKL589823:LKN589832 LUH589823:LUJ589832 MED589823:MEF589832 MNZ589823:MOB589832 MXV589823:MXX589832 NHR589823:NHT589832 NRN589823:NRP589832 OBJ589823:OBL589832 OLF589823:OLH589832 OVB589823:OVD589832 PEX589823:PEZ589832 POT589823:POV589832 PYP589823:PYR589832 QIL589823:QIN589832 QSH589823:QSJ589832 RCD589823:RCF589832 RLZ589823:RMB589832 RVV589823:RVX589832 SFR589823:SFT589832 SPN589823:SPP589832 SZJ589823:SZL589832 TJF589823:TJH589832 TTB589823:TTD589832 UCX589823:UCZ589832 UMT589823:UMV589832 UWP589823:UWR589832 VGL589823:VGN589832 VQH589823:VQJ589832 WAD589823:WAF589832 WJZ589823:WKB589832 WTV589823:WTX589832 HJ655359:HL655368 RF655359:RH655368 ABB655359:ABD655368 AKX655359:AKZ655368 AUT655359:AUV655368 BEP655359:BER655368 BOL655359:BON655368 BYH655359:BYJ655368 CID655359:CIF655368 CRZ655359:CSB655368 DBV655359:DBX655368 DLR655359:DLT655368 DVN655359:DVP655368 EFJ655359:EFL655368 EPF655359:EPH655368 EZB655359:EZD655368 FIX655359:FIZ655368 FST655359:FSV655368 GCP655359:GCR655368 GML655359:GMN655368 GWH655359:GWJ655368 HGD655359:HGF655368 HPZ655359:HQB655368 HZV655359:HZX655368 IJR655359:IJT655368 ITN655359:ITP655368 JDJ655359:JDL655368 JNF655359:JNH655368 JXB655359:JXD655368 KGX655359:KGZ655368 KQT655359:KQV655368 LAP655359:LAR655368 LKL655359:LKN655368 LUH655359:LUJ655368 MED655359:MEF655368 MNZ655359:MOB655368 MXV655359:MXX655368 NHR655359:NHT655368 NRN655359:NRP655368 OBJ655359:OBL655368 OLF655359:OLH655368 OVB655359:OVD655368 PEX655359:PEZ655368 POT655359:POV655368 PYP655359:PYR655368 QIL655359:QIN655368 QSH655359:QSJ655368 RCD655359:RCF655368 RLZ655359:RMB655368 RVV655359:RVX655368 SFR655359:SFT655368 SPN655359:SPP655368 SZJ655359:SZL655368 TJF655359:TJH655368 TTB655359:TTD655368 UCX655359:UCZ655368 UMT655359:UMV655368 UWP655359:UWR655368 VGL655359:VGN655368 VQH655359:VQJ655368 WAD655359:WAF655368 WJZ655359:WKB655368 WTV655359:WTX655368 HJ720895:HL720904 RF720895:RH720904 ABB720895:ABD720904 AKX720895:AKZ720904 AUT720895:AUV720904 BEP720895:BER720904 BOL720895:BON720904 BYH720895:BYJ720904 CID720895:CIF720904 CRZ720895:CSB720904 DBV720895:DBX720904 DLR720895:DLT720904 DVN720895:DVP720904 EFJ720895:EFL720904 EPF720895:EPH720904 EZB720895:EZD720904 FIX720895:FIZ720904 FST720895:FSV720904 GCP720895:GCR720904 GML720895:GMN720904 GWH720895:GWJ720904 HGD720895:HGF720904 HPZ720895:HQB720904 HZV720895:HZX720904 IJR720895:IJT720904 ITN720895:ITP720904 JDJ720895:JDL720904 JNF720895:JNH720904 JXB720895:JXD720904 KGX720895:KGZ720904 KQT720895:KQV720904 LAP720895:LAR720904 LKL720895:LKN720904 LUH720895:LUJ720904 MED720895:MEF720904 MNZ720895:MOB720904 MXV720895:MXX720904 NHR720895:NHT720904 NRN720895:NRP720904 OBJ720895:OBL720904 OLF720895:OLH720904 OVB720895:OVD720904 PEX720895:PEZ720904 POT720895:POV720904 PYP720895:PYR720904 QIL720895:QIN720904 QSH720895:QSJ720904 RCD720895:RCF720904 RLZ720895:RMB720904 RVV720895:RVX720904 SFR720895:SFT720904 SPN720895:SPP720904 SZJ720895:SZL720904 TJF720895:TJH720904 TTB720895:TTD720904 UCX720895:UCZ720904 UMT720895:UMV720904 UWP720895:UWR720904 VGL720895:VGN720904 VQH720895:VQJ720904 WAD720895:WAF720904 WJZ720895:WKB720904 WTV720895:WTX720904 HJ786431:HL786440 RF786431:RH786440 ABB786431:ABD786440 AKX786431:AKZ786440 AUT786431:AUV786440 BEP786431:BER786440 BOL786431:BON786440 BYH786431:BYJ786440 CID786431:CIF786440 CRZ786431:CSB786440 DBV786431:DBX786440 DLR786431:DLT786440 DVN786431:DVP786440 EFJ786431:EFL786440 EPF786431:EPH786440 EZB786431:EZD786440 FIX786431:FIZ786440 FST786431:FSV786440 GCP786431:GCR786440 GML786431:GMN786440 GWH786431:GWJ786440 HGD786431:HGF786440 HPZ786431:HQB786440 HZV786431:HZX786440 IJR786431:IJT786440 ITN786431:ITP786440 JDJ786431:JDL786440 JNF786431:JNH786440 JXB786431:JXD786440 KGX786431:KGZ786440 KQT786431:KQV786440 LAP786431:LAR786440 LKL786431:LKN786440 LUH786431:LUJ786440 MED786431:MEF786440 MNZ786431:MOB786440 MXV786431:MXX786440 NHR786431:NHT786440 NRN786431:NRP786440 OBJ786431:OBL786440 OLF786431:OLH786440 OVB786431:OVD786440 PEX786431:PEZ786440 POT786431:POV786440 PYP786431:PYR786440 QIL786431:QIN786440 QSH786431:QSJ786440 RCD786431:RCF786440 RLZ786431:RMB786440 RVV786431:RVX786440 SFR786431:SFT786440 SPN786431:SPP786440 SZJ786431:SZL786440 TJF786431:TJH786440 TTB786431:TTD786440 UCX786431:UCZ786440 UMT786431:UMV786440 UWP786431:UWR786440 VGL786431:VGN786440 VQH786431:VQJ786440 WAD786431:WAF786440 WJZ786431:WKB786440 WTV786431:WTX786440 HJ851967:HL851976 RF851967:RH851976 ABB851967:ABD851976 AKX851967:AKZ851976 AUT851967:AUV851976 BEP851967:BER851976 BOL851967:BON851976 BYH851967:BYJ851976 CID851967:CIF851976 CRZ851967:CSB851976 DBV851967:DBX851976 DLR851967:DLT851976 DVN851967:DVP851976 EFJ851967:EFL851976 EPF851967:EPH851976 EZB851967:EZD851976 FIX851967:FIZ851976 FST851967:FSV851976 GCP851967:GCR851976 GML851967:GMN851976 GWH851967:GWJ851976 HGD851967:HGF851976 HPZ851967:HQB851976 HZV851967:HZX851976 IJR851967:IJT851976 ITN851967:ITP851976 JDJ851967:JDL851976 JNF851967:JNH851976 JXB851967:JXD851976 KGX851967:KGZ851976 KQT851967:KQV851976 LAP851967:LAR851976 LKL851967:LKN851976 LUH851967:LUJ851976 MED851967:MEF851976 MNZ851967:MOB851976 MXV851967:MXX851976 NHR851967:NHT851976 NRN851967:NRP851976 OBJ851967:OBL851976 OLF851967:OLH851976 OVB851967:OVD851976 PEX851967:PEZ851976 POT851967:POV851976 PYP851967:PYR851976 QIL851967:QIN851976 QSH851967:QSJ851976 RCD851967:RCF851976 RLZ851967:RMB851976 RVV851967:RVX851976 SFR851967:SFT851976 SPN851967:SPP851976 SZJ851967:SZL851976 TJF851967:TJH851976 TTB851967:TTD851976 UCX851967:UCZ851976 UMT851967:UMV851976 UWP851967:UWR851976 VGL851967:VGN851976 VQH851967:VQJ851976 WAD851967:WAF851976 WJZ851967:WKB851976 WTV851967:WTX851976 HJ917503:HL917512 RF917503:RH917512 ABB917503:ABD917512 AKX917503:AKZ917512 AUT917503:AUV917512 BEP917503:BER917512 BOL917503:BON917512 BYH917503:BYJ917512 CID917503:CIF917512 CRZ917503:CSB917512 DBV917503:DBX917512 DLR917503:DLT917512 DVN917503:DVP917512 EFJ917503:EFL917512 EPF917503:EPH917512 EZB917503:EZD917512 FIX917503:FIZ917512 FST917503:FSV917512 GCP917503:GCR917512 GML917503:GMN917512 GWH917503:GWJ917512 HGD917503:HGF917512 HPZ917503:HQB917512 HZV917503:HZX917512 IJR917503:IJT917512 ITN917503:ITP917512 JDJ917503:JDL917512 JNF917503:JNH917512 JXB917503:JXD917512 KGX917503:KGZ917512 KQT917503:KQV917512 LAP917503:LAR917512 LKL917503:LKN917512 LUH917503:LUJ917512 MED917503:MEF917512 MNZ917503:MOB917512 MXV917503:MXX917512 NHR917503:NHT917512 NRN917503:NRP917512 OBJ917503:OBL917512 OLF917503:OLH917512 OVB917503:OVD917512 PEX917503:PEZ917512 POT917503:POV917512 PYP917503:PYR917512 QIL917503:QIN917512 QSH917503:QSJ917512 RCD917503:RCF917512 RLZ917503:RMB917512 RVV917503:RVX917512 SFR917503:SFT917512 SPN917503:SPP917512 SZJ917503:SZL917512 TJF917503:TJH917512 TTB917503:TTD917512 UCX917503:UCZ917512 UMT917503:UMV917512 UWP917503:UWR917512 VGL917503:VGN917512 VQH917503:VQJ917512 WAD917503:WAF917512 WJZ917503:WKB917512 WTV917503:WTX917512 HJ983039:HL983048 RF983039:RH983048 ABB983039:ABD983048 AKX983039:AKZ983048 AUT983039:AUV983048 BEP983039:BER983048 BOL983039:BON983048 BYH983039:BYJ983048 CID983039:CIF983048 CRZ983039:CSB983048 DBV983039:DBX983048 DLR983039:DLT983048 DVN983039:DVP983048 EFJ983039:EFL983048 EPF983039:EPH983048 EZB983039:EZD983048 FIX983039:FIZ983048 FST983039:FSV983048 GCP983039:GCR983048 GML983039:GMN983048 GWH983039:GWJ983048 HGD983039:HGF983048 HPZ983039:HQB983048 HZV983039:HZX983048 IJR983039:IJT983048 ITN983039:ITP983048 JDJ983039:JDL983048 JNF983039:JNH983048 JXB983039:JXD983048 KGX983039:KGZ983048 KQT983039:KQV983048 LAP983039:LAR983048 LKL983039:LKN983048 LUH983039:LUJ983048 MED983039:MEF983048 MNZ983039:MOB983048 MXV983039:MXX983048 NHR983039:NHT983048 NRN983039:NRP983048 OBJ983039:OBL983048 OLF983039:OLH983048 OVB983039:OVD983048 PEX983039:PEZ983048 POT983039:POV983048 PYP983039:PYR983048 QIL983039:QIN983048 QSH983039:QSJ983048 RCD983039:RCF983048 RLZ983039:RMB983048 RVV983039:RVX983048 SFR983039:SFT983048 SPN983039:SPP983048 SZJ983039:SZL983048 TJF983039:TJH983048 TTB983039:TTD983048 UCX983039:UCZ983048 UMT983039:UMV983048 UWP983039:UWR983048 VGL983039:VGN983048 VQH983039:VQJ983048 WAD983039:WAF983048 WJZ983039:WKB983048 WTV983039:WTX983048 HZ65535:HZ65544 RV65535:RV65544 ABR65535:ABR65544 ALN65535:ALN65544 AVJ65535:AVJ65544 BFF65535:BFF65544 BPB65535:BPB65544 BYX65535:BYX65544 CIT65535:CIT65544 CSP65535:CSP65544 DCL65535:DCL65544 DMH65535:DMH65544 DWD65535:DWD65544 EFZ65535:EFZ65544 EPV65535:EPV65544 EZR65535:EZR65544 FJN65535:FJN65544 FTJ65535:FTJ65544 GDF65535:GDF65544 GNB65535:GNB65544 GWX65535:GWX65544 HGT65535:HGT65544 HQP65535:HQP65544 IAL65535:IAL65544 IKH65535:IKH65544 IUD65535:IUD65544 JDZ65535:JDZ65544 JNV65535:JNV65544 JXR65535:JXR65544 KHN65535:KHN65544 KRJ65535:KRJ65544 LBF65535:LBF65544 LLB65535:LLB65544 LUX65535:LUX65544 MET65535:MET65544 MOP65535:MOP65544 MYL65535:MYL65544 NIH65535:NIH65544 NSD65535:NSD65544 OBZ65535:OBZ65544 OLV65535:OLV65544 OVR65535:OVR65544 PFN65535:PFN65544 PPJ65535:PPJ65544 PZF65535:PZF65544 QJB65535:QJB65544 QSX65535:QSX65544 RCT65535:RCT65544 RMP65535:RMP65544 RWL65535:RWL65544 SGH65535:SGH65544 SQD65535:SQD65544 SZZ65535:SZZ65544 TJV65535:TJV65544 TTR65535:TTR65544 UDN65535:UDN65544 UNJ65535:UNJ65544 UXF65535:UXF65544 VHB65535:VHB65544 VQX65535:VQX65544 WAT65535:WAT65544 WKP65535:WKP65544 WUL65535:WUL65544 HZ131071:HZ131080 RV131071:RV131080 ABR131071:ABR131080 ALN131071:ALN131080 AVJ131071:AVJ131080 BFF131071:BFF131080 BPB131071:BPB131080 BYX131071:BYX131080 CIT131071:CIT131080 CSP131071:CSP131080 DCL131071:DCL131080 DMH131071:DMH131080 DWD131071:DWD131080 EFZ131071:EFZ131080 EPV131071:EPV131080 EZR131071:EZR131080 FJN131071:FJN131080 FTJ131071:FTJ131080 GDF131071:GDF131080 GNB131071:GNB131080 GWX131071:GWX131080 HGT131071:HGT131080 HQP131071:HQP131080 IAL131071:IAL131080 IKH131071:IKH131080 IUD131071:IUD131080 JDZ131071:JDZ131080 JNV131071:JNV131080 JXR131071:JXR131080 KHN131071:KHN131080 KRJ131071:KRJ131080 LBF131071:LBF131080 LLB131071:LLB131080 LUX131071:LUX131080 MET131071:MET131080 MOP131071:MOP131080 MYL131071:MYL131080 NIH131071:NIH131080 NSD131071:NSD131080 OBZ131071:OBZ131080 OLV131071:OLV131080 OVR131071:OVR131080 PFN131071:PFN131080 PPJ131071:PPJ131080 PZF131071:PZF131080 QJB131071:QJB131080 QSX131071:QSX131080 RCT131071:RCT131080 RMP131071:RMP131080 RWL131071:RWL131080 SGH131071:SGH131080 SQD131071:SQD131080 SZZ131071:SZZ131080 TJV131071:TJV131080 TTR131071:TTR131080 UDN131071:UDN131080 UNJ131071:UNJ131080 UXF131071:UXF131080 VHB131071:VHB131080 VQX131071:VQX131080 WAT131071:WAT131080 WKP131071:WKP131080 WUL131071:WUL131080 HZ196607:HZ196616 RV196607:RV196616 ABR196607:ABR196616 ALN196607:ALN196616 AVJ196607:AVJ196616 BFF196607:BFF196616 BPB196607:BPB196616 BYX196607:BYX196616 CIT196607:CIT196616 CSP196607:CSP196616 DCL196607:DCL196616 DMH196607:DMH196616 DWD196607:DWD196616 EFZ196607:EFZ196616 EPV196607:EPV196616 EZR196607:EZR196616 FJN196607:FJN196616 FTJ196607:FTJ196616 GDF196607:GDF196616 GNB196607:GNB196616 GWX196607:GWX196616 HGT196607:HGT196616 HQP196607:HQP196616 IAL196607:IAL196616 IKH196607:IKH196616 IUD196607:IUD196616 JDZ196607:JDZ196616 JNV196607:JNV196616 JXR196607:JXR196616 KHN196607:KHN196616 KRJ196607:KRJ196616 LBF196607:LBF196616 LLB196607:LLB196616 LUX196607:LUX196616 MET196607:MET196616 MOP196607:MOP196616 MYL196607:MYL196616 NIH196607:NIH196616 NSD196607:NSD196616 OBZ196607:OBZ196616 OLV196607:OLV196616 OVR196607:OVR196616 PFN196607:PFN196616 PPJ196607:PPJ196616 PZF196607:PZF196616 QJB196607:QJB196616 QSX196607:QSX196616 RCT196607:RCT196616 RMP196607:RMP196616 RWL196607:RWL196616 SGH196607:SGH196616 SQD196607:SQD196616 SZZ196607:SZZ196616 TJV196607:TJV196616 TTR196607:TTR196616 UDN196607:UDN196616 UNJ196607:UNJ196616 UXF196607:UXF196616 VHB196607:VHB196616 VQX196607:VQX196616 WAT196607:WAT196616 WKP196607:WKP196616 WUL196607:WUL196616 HZ262143:HZ262152 RV262143:RV262152 ABR262143:ABR262152 ALN262143:ALN262152 AVJ262143:AVJ262152 BFF262143:BFF262152 BPB262143:BPB262152 BYX262143:BYX262152 CIT262143:CIT262152 CSP262143:CSP262152 DCL262143:DCL262152 DMH262143:DMH262152 DWD262143:DWD262152 EFZ262143:EFZ262152 EPV262143:EPV262152 EZR262143:EZR262152 FJN262143:FJN262152 FTJ262143:FTJ262152 GDF262143:GDF262152 GNB262143:GNB262152 GWX262143:GWX262152 HGT262143:HGT262152 HQP262143:HQP262152 IAL262143:IAL262152 IKH262143:IKH262152 IUD262143:IUD262152 JDZ262143:JDZ262152 JNV262143:JNV262152 JXR262143:JXR262152 KHN262143:KHN262152 KRJ262143:KRJ262152 LBF262143:LBF262152 LLB262143:LLB262152 LUX262143:LUX262152 MET262143:MET262152 MOP262143:MOP262152 MYL262143:MYL262152 NIH262143:NIH262152 NSD262143:NSD262152 OBZ262143:OBZ262152 OLV262143:OLV262152 OVR262143:OVR262152 PFN262143:PFN262152 PPJ262143:PPJ262152 PZF262143:PZF262152 QJB262143:QJB262152 QSX262143:QSX262152 RCT262143:RCT262152 RMP262143:RMP262152 RWL262143:RWL262152 SGH262143:SGH262152 SQD262143:SQD262152 SZZ262143:SZZ262152 TJV262143:TJV262152 TTR262143:TTR262152 UDN262143:UDN262152 UNJ262143:UNJ262152 UXF262143:UXF262152 VHB262143:VHB262152 VQX262143:VQX262152 WAT262143:WAT262152 WKP262143:WKP262152 WUL262143:WUL262152 HZ327679:HZ327688 RV327679:RV327688 ABR327679:ABR327688 ALN327679:ALN327688 AVJ327679:AVJ327688 BFF327679:BFF327688 BPB327679:BPB327688 BYX327679:BYX327688 CIT327679:CIT327688 CSP327679:CSP327688 DCL327679:DCL327688 DMH327679:DMH327688 DWD327679:DWD327688 EFZ327679:EFZ327688 EPV327679:EPV327688 EZR327679:EZR327688 FJN327679:FJN327688 FTJ327679:FTJ327688 GDF327679:GDF327688 GNB327679:GNB327688 GWX327679:GWX327688 HGT327679:HGT327688 HQP327679:HQP327688 IAL327679:IAL327688 IKH327679:IKH327688 IUD327679:IUD327688 JDZ327679:JDZ327688 JNV327679:JNV327688 JXR327679:JXR327688 KHN327679:KHN327688 KRJ327679:KRJ327688 LBF327679:LBF327688 LLB327679:LLB327688 LUX327679:LUX327688 MET327679:MET327688 MOP327679:MOP327688 MYL327679:MYL327688 NIH327679:NIH327688 NSD327679:NSD327688 OBZ327679:OBZ327688 OLV327679:OLV327688 OVR327679:OVR327688 PFN327679:PFN327688 PPJ327679:PPJ327688 PZF327679:PZF327688 QJB327679:QJB327688 QSX327679:QSX327688 RCT327679:RCT327688 RMP327679:RMP327688 RWL327679:RWL327688 SGH327679:SGH327688 SQD327679:SQD327688 SZZ327679:SZZ327688 TJV327679:TJV327688 TTR327679:TTR327688 UDN327679:UDN327688 UNJ327679:UNJ327688 UXF327679:UXF327688 VHB327679:VHB327688 VQX327679:VQX327688 WAT327679:WAT327688 WKP327679:WKP327688 WUL327679:WUL327688 HZ393215:HZ393224 RV393215:RV393224 ABR393215:ABR393224 ALN393215:ALN393224 AVJ393215:AVJ393224 BFF393215:BFF393224 BPB393215:BPB393224 BYX393215:BYX393224 CIT393215:CIT393224 CSP393215:CSP393224 DCL393215:DCL393224 DMH393215:DMH393224 DWD393215:DWD393224 EFZ393215:EFZ393224 EPV393215:EPV393224 EZR393215:EZR393224 FJN393215:FJN393224 FTJ393215:FTJ393224 GDF393215:GDF393224 GNB393215:GNB393224 GWX393215:GWX393224 HGT393215:HGT393224 HQP393215:HQP393224 IAL393215:IAL393224 IKH393215:IKH393224 IUD393215:IUD393224 JDZ393215:JDZ393224 JNV393215:JNV393224 JXR393215:JXR393224 KHN393215:KHN393224 KRJ393215:KRJ393224 LBF393215:LBF393224 LLB393215:LLB393224 LUX393215:LUX393224 MET393215:MET393224 MOP393215:MOP393224 MYL393215:MYL393224 NIH393215:NIH393224 NSD393215:NSD393224 OBZ393215:OBZ393224 OLV393215:OLV393224 OVR393215:OVR393224 PFN393215:PFN393224 PPJ393215:PPJ393224 PZF393215:PZF393224 QJB393215:QJB393224 QSX393215:QSX393224 RCT393215:RCT393224 RMP393215:RMP393224 RWL393215:RWL393224 SGH393215:SGH393224 SQD393215:SQD393224 SZZ393215:SZZ393224 TJV393215:TJV393224 TTR393215:TTR393224 UDN393215:UDN393224 UNJ393215:UNJ393224 UXF393215:UXF393224 VHB393215:VHB393224 VQX393215:VQX393224 WAT393215:WAT393224 WKP393215:WKP393224 WUL393215:WUL393224 HZ458751:HZ458760 RV458751:RV458760 ABR458751:ABR458760 ALN458751:ALN458760 AVJ458751:AVJ458760 BFF458751:BFF458760 BPB458751:BPB458760 BYX458751:BYX458760 CIT458751:CIT458760 CSP458751:CSP458760 DCL458751:DCL458760 DMH458751:DMH458760 DWD458751:DWD458760 EFZ458751:EFZ458760 EPV458751:EPV458760 EZR458751:EZR458760 FJN458751:FJN458760 FTJ458751:FTJ458760 GDF458751:GDF458760 GNB458751:GNB458760 GWX458751:GWX458760 HGT458751:HGT458760 HQP458751:HQP458760 IAL458751:IAL458760 IKH458751:IKH458760 IUD458751:IUD458760 JDZ458751:JDZ458760 JNV458751:JNV458760 JXR458751:JXR458760 KHN458751:KHN458760 KRJ458751:KRJ458760 LBF458751:LBF458760 LLB458751:LLB458760 LUX458751:LUX458760 MET458751:MET458760 MOP458751:MOP458760 MYL458751:MYL458760 NIH458751:NIH458760 NSD458751:NSD458760 OBZ458751:OBZ458760 OLV458751:OLV458760 OVR458751:OVR458760 PFN458751:PFN458760 PPJ458751:PPJ458760 PZF458751:PZF458760 QJB458751:QJB458760 QSX458751:QSX458760 RCT458751:RCT458760 RMP458751:RMP458760 RWL458751:RWL458760 SGH458751:SGH458760 SQD458751:SQD458760 SZZ458751:SZZ458760 TJV458751:TJV458760 TTR458751:TTR458760 UDN458751:UDN458760 UNJ458751:UNJ458760 UXF458751:UXF458760 VHB458751:VHB458760 VQX458751:VQX458760 WAT458751:WAT458760 WKP458751:WKP458760 WUL458751:WUL458760 HZ524287:HZ524296 RV524287:RV524296 ABR524287:ABR524296 ALN524287:ALN524296 AVJ524287:AVJ524296 BFF524287:BFF524296 BPB524287:BPB524296 BYX524287:BYX524296 CIT524287:CIT524296 CSP524287:CSP524296 DCL524287:DCL524296 DMH524287:DMH524296 DWD524287:DWD524296 EFZ524287:EFZ524296 EPV524287:EPV524296 EZR524287:EZR524296 FJN524287:FJN524296 FTJ524287:FTJ524296 GDF524287:GDF524296 GNB524287:GNB524296 GWX524287:GWX524296 HGT524287:HGT524296 HQP524287:HQP524296 IAL524287:IAL524296 IKH524287:IKH524296 IUD524287:IUD524296 JDZ524287:JDZ524296 JNV524287:JNV524296 JXR524287:JXR524296 KHN524287:KHN524296 KRJ524287:KRJ524296 LBF524287:LBF524296 LLB524287:LLB524296 LUX524287:LUX524296 MET524287:MET524296 MOP524287:MOP524296 MYL524287:MYL524296 NIH524287:NIH524296 NSD524287:NSD524296 OBZ524287:OBZ524296 OLV524287:OLV524296 OVR524287:OVR524296 PFN524287:PFN524296 PPJ524287:PPJ524296 PZF524287:PZF524296 QJB524287:QJB524296 QSX524287:QSX524296 RCT524287:RCT524296 RMP524287:RMP524296 RWL524287:RWL524296 SGH524287:SGH524296 SQD524287:SQD524296 SZZ524287:SZZ524296 TJV524287:TJV524296 TTR524287:TTR524296 UDN524287:UDN524296 UNJ524287:UNJ524296 UXF524287:UXF524296 VHB524287:VHB524296 VQX524287:VQX524296 WAT524287:WAT524296 WKP524287:WKP524296 WUL524287:WUL524296 HZ589823:HZ589832 RV589823:RV589832 ABR589823:ABR589832 ALN589823:ALN589832 AVJ589823:AVJ589832 BFF589823:BFF589832 BPB589823:BPB589832 BYX589823:BYX589832 CIT589823:CIT589832 CSP589823:CSP589832 DCL589823:DCL589832 DMH589823:DMH589832 DWD589823:DWD589832 EFZ589823:EFZ589832 EPV589823:EPV589832 EZR589823:EZR589832 FJN589823:FJN589832 FTJ589823:FTJ589832 GDF589823:GDF589832 GNB589823:GNB589832 GWX589823:GWX589832 HGT589823:HGT589832 HQP589823:HQP589832 IAL589823:IAL589832 IKH589823:IKH589832 IUD589823:IUD589832 JDZ589823:JDZ589832 JNV589823:JNV589832 JXR589823:JXR589832 KHN589823:KHN589832 KRJ589823:KRJ589832 LBF589823:LBF589832 LLB589823:LLB589832 LUX589823:LUX589832 MET589823:MET589832 MOP589823:MOP589832 MYL589823:MYL589832 NIH589823:NIH589832 NSD589823:NSD589832 OBZ589823:OBZ589832 OLV589823:OLV589832 OVR589823:OVR589832 PFN589823:PFN589832 PPJ589823:PPJ589832 PZF589823:PZF589832 QJB589823:QJB589832 QSX589823:QSX589832 RCT589823:RCT589832 RMP589823:RMP589832 RWL589823:RWL589832 SGH589823:SGH589832 SQD589823:SQD589832 SZZ589823:SZZ589832 TJV589823:TJV589832 TTR589823:TTR589832 UDN589823:UDN589832 UNJ589823:UNJ589832 UXF589823:UXF589832 VHB589823:VHB589832 VQX589823:VQX589832 WAT589823:WAT589832 WKP589823:WKP589832 WUL589823:WUL589832 HZ655359:HZ655368 RV655359:RV655368 ABR655359:ABR655368 ALN655359:ALN655368 AVJ655359:AVJ655368 BFF655359:BFF655368 BPB655359:BPB655368 BYX655359:BYX655368 CIT655359:CIT655368 CSP655359:CSP655368 DCL655359:DCL655368 DMH655359:DMH655368 DWD655359:DWD655368 EFZ655359:EFZ655368 EPV655359:EPV655368 EZR655359:EZR655368 FJN655359:FJN655368 FTJ655359:FTJ655368 GDF655359:GDF655368 GNB655359:GNB655368 GWX655359:GWX655368 HGT655359:HGT655368 HQP655359:HQP655368 IAL655359:IAL655368 IKH655359:IKH655368 IUD655359:IUD655368 JDZ655359:JDZ655368 JNV655359:JNV655368 JXR655359:JXR655368 KHN655359:KHN655368 KRJ655359:KRJ655368 LBF655359:LBF655368 LLB655359:LLB655368 LUX655359:LUX655368 MET655359:MET655368 MOP655359:MOP655368 MYL655359:MYL655368 NIH655359:NIH655368 NSD655359:NSD655368 OBZ655359:OBZ655368 OLV655359:OLV655368 OVR655359:OVR655368 PFN655359:PFN655368 PPJ655359:PPJ655368 PZF655359:PZF655368 QJB655359:QJB655368 QSX655359:QSX655368 RCT655359:RCT655368 RMP655359:RMP655368 RWL655359:RWL655368 SGH655359:SGH655368 SQD655359:SQD655368 SZZ655359:SZZ655368 TJV655359:TJV655368 TTR655359:TTR655368 UDN655359:UDN655368 UNJ655359:UNJ655368 UXF655359:UXF655368 VHB655359:VHB655368 VQX655359:VQX655368 WAT655359:WAT655368 WKP655359:WKP655368 WUL655359:WUL655368 HZ720895:HZ720904 RV720895:RV720904 ABR720895:ABR720904 ALN720895:ALN720904 AVJ720895:AVJ720904 BFF720895:BFF720904 BPB720895:BPB720904 BYX720895:BYX720904 CIT720895:CIT720904 CSP720895:CSP720904 DCL720895:DCL720904 DMH720895:DMH720904 DWD720895:DWD720904 EFZ720895:EFZ720904 EPV720895:EPV720904 EZR720895:EZR720904 FJN720895:FJN720904 FTJ720895:FTJ720904 GDF720895:GDF720904 GNB720895:GNB720904 GWX720895:GWX720904 HGT720895:HGT720904 HQP720895:HQP720904 IAL720895:IAL720904 IKH720895:IKH720904 IUD720895:IUD720904 JDZ720895:JDZ720904 JNV720895:JNV720904 JXR720895:JXR720904 KHN720895:KHN720904 KRJ720895:KRJ720904 LBF720895:LBF720904 LLB720895:LLB720904 LUX720895:LUX720904 MET720895:MET720904 MOP720895:MOP720904 MYL720895:MYL720904 NIH720895:NIH720904 NSD720895:NSD720904 OBZ720895:OBZ720904 OLV720895:OLV720904 OVR720895:OVR720904 PFN720895:PFN720904 PPJ720895:PPJ720904 PZF720895:PZF720904 QJB720895:QJB720904 QSX720895:QSX720904 RCT720895:RCT720904 RMP720895:RMP720904 RWL720895:RWL720904 SGH720895:SGH720904 SQD720895:SQD720904 SZZ720895:SZZ720904 TJV720895:TJV720904 TTR720895:TTR720904 UDN720895:UDN720904 UNJ720895:UNJ720904 UXF720895:UXF720904 VHB720895:VHB720904 VQX720895:VQX720904 WAT720895:WAT720904 WKP720895:WKP720904 WUL720895:WUL720904 HZ786431:HZ786440 RV786431:RV786440 ABR786431:ABR786440 ALN786431:ALN786440 AVJ786431:AVJ786440 BFF786431:BFF786440 BPB786431:BPB786440 BYX786431:BYX786440 CIT786431:CIT786440 CSP786431:CSP786440 DCL786431:DCL786440 DMH786431:DMH786440 DWD786431:DWD786440 EFZ786431:EFZ786440 EPV786431:EPV786440 EZR786431:EZR786440 FJN786431:FJN786440 FTJ786431:FTJ786440 GDF786431:GDF786440 GNB786431:GNB786440 GWX786431:GWX786440 HGT786431:HGT786440 HQP786431:HQP786440 IAL786431:IAL786440 IKH786431:IKH786440 IUD786431:IUD786440 JDZ786431:JDZ786440 JNV786431:JNV786440 JXR786431:JXR786440 KHN786431:KHN786440 KRJ786431:KRJ786440 LBF786431:LBF786440 LLB786431:LLB786440 LUX786431:LUX786440 MET786431:MET786440 MOP786431:MOP786440 MYL786431:MYL786440 NIH786431:NIH786440 NSD786431:NSD786440 OBZ786431:OBZ786440 OLV786431:OLV786440 OVR786431:OVR786440 PFN786431:PFN786440 PPJ786431:PPJ786440 PZF786431:PZF786440 QJB786431:QJB786440 QSX786431:QSX786440 RCT786431:RCT786440 RMP786431:RMP786440 RWL786431:RWL786440 SGH786431:SGH786440 SQD786431:SQD786440 SZZ786431:SZZ786440 TJV786431:TJV786440 TTR786431:TTR786440 UDN786431:UDN786440 UNJ786431:UNJ786440 UXF786431:UXF786440 VHB786431:VHB786440 VQX786431:VQX786440 WAT786431:WAT786440 WKP786431:WKP786440 WUL786431:WUL786440 HZ851967:HZ851976 RV851967:RV851976 ABR851967:ABR851976 ALN851967:ALN851976 AVJ851967:AVJ851976 BFF851967:BFF851976 BPB851967:BPB851976 BYX851967:BYX851976 CIT851967:CIT851976 CSP851967:CSP851976 DCL851967:DCL851976 DMH851967:DMH851976 DWD851967:DWD851976 EFZ851967:EFZ851976 EPV851967:EPV851976 EZR851967:EZR851976 FJN851967:FJN851976 FTJ851967:FTJ851976 GDF851967:GDF851976 GNB851967:GNB851976 GWX851967:GWX851976 HGT851967:HGT851976 HQP851967:HQP851976 IAL851967:IAL851976 IKH851967:IKH851976 IUD851967:IUD851976 JDZ851967:JDZ851976 JNV851967:JNV851976 JXR851967:JXR851976 KHN851967:KHN851976 KRJ851967:KRJ851976 LBF851967:LBF851976 LLB851967:LLB851976 LUX851967:LUX851976 MET851967:MET851976 MOP851967:MOP851976 MYL851967:MYL851976 NIH851967:NIH851976 NSD851967:NSD851976 OBZ851967:OBZ851976 OLV851967:OLV851976 OVR851967:OVR851976 PFN851967:PFN851976 PPJ851967:PPJ851976 PZF851967:PZF851976 QJB851967:QJB851976 QSX851967:QSX851976 RCT851967:RCT851976 RMP851967:RMP851976 RWL851967:RWL851976 SGH851967:SGH851976 SQD851967:SQD851976 SZZ851967:SZZ851976 TJV851967:TJV851976 TTR851967:TTR851976 UDN851967:UDN851976 UNJ851967:UNJ851976 UXF851967:UXF851976 VHB851967:VHB851976 VQX851967:VQX851976 WAT851967:WAT851976 WKP851967:WKP851976 WUL851967:WUL851976 HZ917503:HZ917512 RV917503:RV917512 ABR917503:ABR917512 ALN917503:ALN917512 AVJ917503:AVJ917512 BFF917503:BFF917512 BPB917503:BPB917512 BYX917503:BYX917512 CIT917503:CIT917512 CSP917503:CSP917512 DCL917503:DCL917512 DMH917503:DMH917512 DWD917503:DWD917512 EFZ917503:EFZ917512 EPV917503:EPV917512 EZR917503:EZR917512 FJN917503:FJN917512 FTJ917503:FTJ917512 GDF917503:GDF917512 GNB917503:GNB917512 GWX917503:GWX917512 HGT917503:HGT917512 HQP917503:HQP917512 IAL917503:IAL917512 IKH917503:IKH917512 IUD917503:IUD917512 JDZ917503:JDZ917512 JNV917503:JNV917512 JXR917503:JXR917512 KHN917503:KHN917512 KRJ917503:KRJ917512 LBF917503:LBF917512 LLB917503:LLB917512 LUX917503:LUX917512 MET917503:MET917512 MOP917503:MOP917512 MYL917503:MYL917512 NIH917503:NIH917512 NSD917503:NSD917512 OBZ917503:OBZ917512 OLV917503:OLV917512 OVR917503:OVR917512 PFN917503:PFN917512 PPJ917503:PPJ917512 PZF917503:PZF917512 QJB917503:QJB917512 QSX917503:QSX917512 RCT917503:RCT917512 RMP917503:RMP917512 RWL917503:RWL917512 SGH917503:SGH917512 SQD917503:SQD917512 SZZ917503:SZZ917512 TJV917503:TJV917512 TTR917503:TTR917512 UDN917503:UDN917512 UNJ917503:UNJ917512 UXF917503:UXF917512 VHB917503:VHB917512 VQX917503:VQX917512 WAT917503:WAT917512 WKP917503:WKP917512 WUL917503:WUL917512 HZ983039:HZ983048 RV983039:RV983048 ABR983039:ABR983048 ALN983039:ALN983048 AVJ983039:AVJ983048 BFF983039:BFF983048 BPB983039:BPB983048 BYX983039:BYX983048 CIT983039:CIT983048 CSP983039:CSP983048 DCL983039:DCL983048 DMH983039:DMH983048 DWD983039:DWD983048 EFZ983039:EFZ983048 EPV983039:EPV983048 EZR983039:EZR983048 FJN983039:FJN983048 FTJ983039:FTJ983048 GDF983039:GDF983048 GNB983039:GNB983048 GWX983039:GWX983048 HGT983039:HGT983048 HQP983039:HQP983048 IAL983039:IAL983048 IKH983039:IKH983048 IUD983039:IUD983048 JDZ983039:JDZ983048 JNV983039:JNV983048 JXR983039:JXR983048 KHN983039:KHN983048 KRJ983039:KRJ983048 LBF983039:LBF983048 LLB983039:LLB983048 LUX983039:LUX983048 MET983039:MET983048 MOP983039:MOP983048 MYL983039:MYL983048 NIH983039:NIH983048 NSD983039:NSD983048 OBZ983039:OBZ983048 OLV983039:OLV983048 OVR983039:OVR983048 PFN983039:PFN983048 PPJ983039:PPJ983048 PZF983039:PZF983048 QJB983039:QJB983048 QSX983039:QSX983048 RCT983039:RCT983048 RMP983039:RMP983048 RWL983039:RWL983048 SGH983039:SGH983048 SQD983039:SQD983048 SZZ983039:SZZ983048 TJV983039:TJV983048 TTR983039:TTR983048 UDN983039:UDN983048 UNJ983039:UNJ983048 UXF983039:UXF983048 VHB983039:VHB983048 VQX983039:VQX983048 WAT983039:WAT983048 WKP983039:WKP983048 WUL983039:WUL983048 IJ65535:IJ65544 SF65535:SF65544 ACB65535:ACB65544 ALX65535:ALX65544 AVT65535:AVT65544 BFP65535:BFP65544 BPL65535:BPL65544 BZH65535:BZH65544 CJD65535:CJD65544 CSZ65535:CSZ65544 DCV65535:DCV65544 DMR65535:DMR65544 DWN65535:DWN65544 EGJ65535:EGJ65544 EQF65535:EQF65544 FAB65535:FAB65544 FJX65535:FJX65544 FTT65535:FTT65544 GDP65535:GDP65544 GNL65535:GNL65544 GXH65535:GXH65544 HHD65535:HHD65544 HQZ65535:HQZ65544 IAV65535:IAV65544 IKR65535:IKR65544 IUN65535:IUN65544 JEJ65535:JEJ65544 JOF65535:JOF65544 JYB65535:JYB65544 KHX65535:KHX65544 KRT65535:KRT65544 LBP65535:LBP65544 LLL65535:LLL65544 LVH65535:LVH65544 MFD65535:MFD65544 MOZ65535:MOZ65544 MYV65535:MYV65544 NIR65535:NIR65544 NSN65535:NSN65544 OCJ65535:OCJ65544 OMF65535:OMF65544 OWB65535:OWB65544 PFX65535:PFX65544 PPT65535:PPT65544 PZP65535:PZP65544 QJL65535:QJL65544 QTH65535:QTH65544 RDD65535:RDD65544 RMZ65535:RMZ65544 RWV65535:RWV65544 SGR65535:SGR65544 SQN65535:SQN65544 TAJ65535:TAJ65544 TKF65535:TKF65544 TUB65535:TUB65544 UDX65535:UDX65544 UNT65535:UNT65544 UXP65535:UXP65544 VHL65535:VHL65544 VRH65535:VRH65544 WBD65535:WBD65544 WKZ65535:WKZ65544 WUV65535:WUV65544 IJ131071:IJ131080 SF131071:SF131080 ACB131071:ACB131080 ALX131071:ALX131080 AVT131071:AVT131080 BFP131071:BFP131080 BPL131071:BPL131080 BZH131071:BZH131080 CJD131071:CJD131080 CSZ131071:CSZ131080 DCV131071:DCV131080 DMR131071:DMR131080 DWN131071:DWN131080 EGJ131071:EGJ131080 EQF131071:EQF131080 FAB131071:FAB131080 FJX131071:FJX131080 FTT131071:FTT131080 GDP131071:GDP131080 GNL131071:GNL131080 GXH131071:GXH131080 HHD131071:HHD131080 HQZ131071:HQZ131080 IAV131071:IAV131080 IKR131071:IKR131080 IUN131071:IUN131080 JEJ131071:JEJ131080 JOF131071:JOF131080 JYB131071:JYB131080 KHX131071:KHX131080 KRT131071:KRT131080 LBP131071:LBP131080 LLL131071:LLL131080 LVH131071:LVH131080 MFD131071:MFD131080 MOZ131071:MOZ131080 MYV131071:MYV131080 NIR131071:NIR131080 NSN131071:NSN131080 OCJ131071:OCJ131080 OMF131071:OMF131080 OWB131071:OWB131080 PFX131071:PFX131080 PPT131071:PPT131080 PZP131071:PZP131080 QJL131071:QJL131080 QTH131071:QTH131080 RDD131071:RDD131080 RMZ131071:RMZ131080 RWV131071:RWV131080 SGR131071:SGR131080 SQN131071:SQN131080 TAJ131071:TAJ131080 TKF131071:TKF131080 TUB131071:TUB131080 UDX131071:UDX131080 UNT131071:UNT131080 UXP131071:UXP131080 VHL131071:VHL131080 VRH131071:VRH131080 WBD131071:WBD131080 WKZ131071:WKZ131080 WUV131071:WUV131080 IJ196607:IJ196616 SF196607:SF196616 ACB196607:ACB196616 ALX196607:ALX196616 AVT196607:AVT196616 BFP196607:BFP196616 BPL196607:BPL196616 BZH196607:BZH196616 CJD196607:CJD196616 CSZ196607:CSZ196616 DCV196607:DCV196616 DMR196607:DMR196616 DWN196607:DWN196616 EGJ196607:EGJ196616 EQF196607:EQF196616 FAB196607:FAB196616 FJX196607:FJX196616 FTT196607:FTT196616 GDP196607:GDP196616 GNL196607:GNL196616 GXH196607:GXH196616 HHD196607:HHD196616 HQZ196607:HQZ196616 IAV196607:IAV196616 IKR196607:IKR196616 IUN196607:IUN196616 JEJ196607:JEJ196616 JOF196607:JOF196616 JYB196607:JYB196616 KHX196607:KHX196616 KRT196607:KRT196616 LBP196607:LBP196616 LLL196607:LLL196616 LVH196607:LVH196616 MFD196607:MFD196616 MOZ196607:MOZ196616 MYV196607:MYV196616 NIR196607:NIR196616 NSN196607:NSN196616 OCJ196607:OCJ196616 OMF196607:OMF196616 OWB196607:OWB196616 PFX196607:PFX196616 PPT196607:PPT196616 PZP196607:PZP196616 QJL196607:QJL196616 QTH196607:QTH196616 RDD196607:RDD196616 RMZ196607:RMZ196616 RWV196607:RWV196616 SGR196607:SGR196616 SQN196607:SQN196616 TAJ196607:TAJ196616 TKF196607:TKF196616 TUB196607:TUB196616 UDX196607:UDX196616 UNT196607:UNT196616 UXP196607:UXP196616 VHL196607:VHL196616 VRH196607:VRH196616 WBD196607:WBD196616 WKZ196607:WKZ196616 WUV196607:WUV196616 IJ262143:IJ262152 SF262143:SF262152 ACB262143:ACB262152 ALX262143:ALX262152 AVT262143:AVT262152 BFP262143:BFP262152 BPL262143:BPL262152 BZH262143:BZH262152 CJD262143:CJD262152 CSZ262143:CSZ262152 DCV262143:DCV262152 DMR262143:DMR262152 DWN262143:DWN262152 EGJ262143:EGJ262152 EQF262143:EQF262152 FAB262143:FAB262152 FJX262143:FJX262152 FTT262143:FTT262152 GDP262143:GDP262152 GNL262143:GNL262152 GXH262143:GXH262152 HHD262143:HHD262152 HQZ262143:HQZ262152 IAV262143:IAV262152 IKR262143:IKR262152 IUN262143:IUN262152 JEJ262143:JEJ262152 JOF262143:JOF262152 JYB262143:JYB262152 KHX262143:KHX262152 KRT262143:KRT262152 LBP262143:LBP262152 LLL262143:LLL262152 LVH262143:LVH262152 MFD262143:MFD262152 MOZ262143:MOZ262152 MYV262143:MYV262152 NIR262143:NIR262152 NSN262143:NSN262152 OCJ262143:OCJ262152 OMF262143:OMF262152 OWB262143:OWB262152 PFX262143:PFX262152 PPT262143:PPT262152 PZP262143:PZP262152 QJL262143:QJL262152 QTH262143:QTH262152 RDD262143:RDD262152 RMZ262143:RMZ262152 RWV262143:RWV262152 SGR262143:SGR262152 SQN262143:SQN262152 TAJ262143:TAJ262152 TKF262143:TKF262152 TUB262143:TUB262152 UDX262143:UDX262152 UNT262143:UNT262152 UXP262143:UXP262152 VHL262143:VHL262152 VRH262143:VRH262152 WBD262143:WBD262152 WKZ262143:WKZ262152 WUV262143:WUV262152 IJ327679:IJ327688 SF327679:SF327688 ACB327679:ACB327688 ALX327679:ALX327688 AVT327679:AVT327688 BFP327679:BFP327688 BPL327679:BPL327688 BZH327679:BZH327688 CJD327679:CJD327688 CSZ327679:CSZ327688 DCV327679:DCV327688 DMR327679:DMR327688 DWN327679:DWN327688 EGJ327679:EGJ327688 EQF327679:EQF327688 FAB327679:FAB327688 FJX327679:FJX327688 FTT327679:FTT327688 GDP327679:GDP327688 GNL327679:GNL327688 GXH327679:GXH327688 HHD327679:HHD327688 HQZ327679:HQZ327688 IAV327679:IAV327688 IKR327679:IKR327688 IUN327679:IUN327688 JEJ327679:JEJ327688 JOF327679:JOF327688 JYB327679:JYB327688 KHX327679:KHX327688 KRT327679:KRT327688 LBP327679:LBP327688 LLL327679:LLL327688 LVH327679:LVH327688 MFD327679:MFD327688 MOZ327679:MOZ327688 MYV327679:MYV327688 NIR327679:NIR327688 NSN327679:NSN327688 OCJ327679:OCJ327688 OMF327679:OMF327688 OWB327679:OWB327688 PFX327679:PFX327688 PPT327679:PPT327688 PZP327679:PZP327688 QJL327679:QJL327688 QTH327679:QTH327688 RDD327679:RDD327688 RMZ327679:RMZ327688 RWV327679:RWV327688 SGR327679:SGR327688 SQN327679:SQN327688 TAJ327679:TAJ327688 TKF327679:TKF327688 TUB327679:TUB327688 UDX327679:UDX327688 UNT327679:UNT327688 UXP327679:UXP327688 VHL327679:VHL327688 VRH327679:VRH327688 WBD327679:WBD327688 WKZ327679:WKZ327688 WUV327679:WUV327688 IJ393215:IJ393224 SF393215:SF393224 ACB393215:ACB393224 ALX393215:ALX393224 AVT393215:AVT393224 BFP393215:BFP393224 BPL393215:BPL393224 BZH393215:BZH393224 CJD393215:CJD393224 CSZ393215:CSZ393224 DCV393215:DCV393224 DMR393215:DMR393224 DWN393215:DWN393224 EGJ393215:EGJ393224 EQF393215:EQF393224 FAB393215:FAB393224 FJX393215:FJX393224 FTT393215:FTT393224 GDP393215:GDP393224 GNL393215:GNL393224 GXH393215:GXH393224 HHD393215:HHD393224 HQZ393215:HQZ393224 IAV393215:IAV393224 IKR393215:IKR393224 IUN393215:IUN393224 JEJ393215:JEJ393224 JOF393215:JOF393224 JYB393215:JYB393224 KHX393215:KHX393224 KRT393215:KRT393224 LBP393215:LBP393224 LLL393215:LLL393224 LVH393215:LVH393224 MFD393215:MFD393224 MOZ393215:MOZ393224 MYV393215:MYV393224 NIR393215:NIR393224 NSN393215:NSN393224 OCJ393215:OCJ393224 OMF393215:OMF393224 OWB393215:OWB393224 PFX393215:PFX393224 PPT393215:PPT393224 PZP393215:PZP393224 QJL393215:QJL393224 QTH393215:QTH393224 RDD393215:RDD393224 RMZ393215:RMZ393224 RWV393215:RWV393224 SGR393215:SGR393224 SQN393215:SQN393224 TAJ393215:TAJ393224 TKF393215:TKF393224 TUB393215:TUB393224 UDX393215:UDX393224 UNT393215:UNT393224 UXP393215:UXP393224 VHL393215:VHL393224 VRH393215:VRH393224 WBD393215:WBD393224 WKZ393215:WKZ393224 WUV393215:WUV393224 IJ458751:IJ458760 SF458751:SF458760 ACB458751:ACB458760 ALX458751:ALX458760 AVT458751:AVT458760 BFP458751:BFP458760 BPL458751:BPL458760 BZH458751:BZH458760 CJD458751:CJD458760 CSZ458751:CSZ458760 DCV458751:DCV458760 DMR458751:DMR458760 DWN458751:DWN458760 EGJ458751:EGJ458760 EQF458751:EQF458760 FAB458751:FAB458760 FJX458751:FJX458760 FTT458751:FTT458760 GDP458751:GDP458760 GNL458751:GNL458760 GXH458751:GXH458760 HHD458751:HHD458760 HQZ458751:HQZ458760 IAV458751:IAV458760 IKR458751:IKR458760 IUN458751:IUN458760 JEJ458751:JEJ458760 JOF458751:JOF458760 JYB458751:JYB458760 KHX458751:KHX458760 KRT458751:KRT458760 LBP458751:LBP458760 LLL458751:LLL458760 LVH458751:LVH458760 MFD458751:MFD458760 MOZ458751:MOZ458760 MYV458751:MYV458760 NIR458751:NIR458760 NSN458751:NSN458760 OCJ458751:OCJ458760 OMF458751:OMF458760 OWB458751:OWB458760 PFX458751:PFX458760 PPT458751:PPT458760 PZP458751:PZP458760 QJL458751:QJL458760 QTH458751:QTH458760 RDD458751:RDD458760 RMZ458751:RMZ458760 RWV458751:RWV458760 SGR458751:SGR458760 SQN458751:SQN458760 TAJ458751:TAJ458760 TKF458751:TKF458760 TUB458751:TUB458760 UDX458751:UDX458760 UNT458751:UNT458760 UXP458751:UXP458760 VHL458751:VHL458760 VRH458751:VRH458760 WBD458751:WBD458760 WKZ458751:WKZ458760 WUV458751:WUV458760 IJ524287:IJ524296 SF524287:SF524296 ACB524287:ACB524296 ALX524287:ALX524296 AVT524287:AVT524296 BFP524287:BFP524296 BPL524287:BPL524296 BZH524287:BZH524296 CJD524287:CJD524296 CSZ524287:CSZ524296 DCV524287:DCV524296 DMR524287:DMR524296 DWN524287:DWN524296 EGJ524287:EGJ524296 EQF524287:EQF524296 FAB524287:FAB524296 FJX524287:FJX524296 FTT524287:FTT524296 GDP524287:GDP524296 GNL524287:GNL524296 GXH524287:GXH524296 HHD524287:HHD524296 HQZ524287:HQZ524296 IAV524287:IAV524296 IKR524287:IKR524296 IUN524287:IUN524296 JEJ524287:JEJ524296 JOF524287:JOF524296 JYB524287:JYB524296 KHX524287:KHX524296 KRT524287:KRT524296 LBP524287:LBP524296 LLL524287:LLL524296 LVH524287:LVH524296 MFD524287:MFD524296 MOZ524287:MOZ524296 MYV524287:MYV524296 NIR524287:NIR524296 NSN524287:NSN524296 OCJ524287:OCJ524296 OMF524287:OMF524296 OWB524287:OWB524296 PFX524287:PFX524296 PPT524287:PPT524296 PZP524287:PZP524296 QJL524287:QJL524296 QTH524287:QTH524296 RDD524287:RDD524296 RMZ524287:RMZ524296 RWV524287:RWV524296 SGR524287:SGR524296 SQN524287:SQN524296 TAJ524287:TAJ524296 TKF524287:TKF524296 TUB524287:TUB524296 UDX524287:UDX524296 UNT524287:UNT524296 UXP524287:UXP524296 VHL524287:VHL524296 VRH524287:VRH524296 WBD524287:WBD524296 WKZ524287:WKZ524296 WUV524287:WUV524296 IJ589823:IJ589832 SF589823:SF589832 ACB589823:ACB589832 ALX589823:ALX589832 AVT589823:AVT589832 BFP589823:BFP589832 BPL589823:BPL589832 BZH589823:BZH589832 CJD589823:CJD589832 CSZ589823:CSZ589832 DCV589823:DCV589832 DMR589823:DMR589832 DWN589823:DWN589832 EGJ589823:EGJ589832 EQF589823:EQF589832 FAB589823:FAB589832 FJX589823:FJX589832 FTT589823:FTT589832 GDP589823:GDP589832 GNL589823:GNL589832 GXH589823:GXH589832 HHD589823:HHD589832 HQZ589823:HQZ589832 IAV589823:IAV589832 IKR589823:IKR589832 IUN589823:IUN589832 JEJ589823:JEJ589832 JOF589823:JOF589832 JYB589823:JYB589832 KHX589823:KHX589832 KRT589823:KRT589832 LBP589823:LBP589832 LLL589823:LLL589832 LVH589823:LVH589832 MFD589823:MFD589832 MOZ589823:MOZ589832 MYV589823:MYV589832 NIR589823:NIR589832 NSN589823:NSN589832 OCJ589823:OCJ589832 OMF589823:OMF589832 OWB589823:OWB589832 PFX589823:PFX589832 PPT589823:PPT589832 PZP589823:PZP589832 QJL589823:QJL589832 QTH589823:QTH589832 RDD589823:RDD589832 RMZ589823:RMZ589832 RWV589823:RWV589832 SGR589823:SGR589832 SQN589823:SQN589832 TAJ589823:TAJ589832 TKF589823:TKF589832 TUB589823:TUB589832 UDX589823:UDX589832 UNT589823:UNT589832 UXP589823:UXP589832 VHL589823:VHL589832 VRH589823:VRH589832 WBD589823:WBD589832 WKZ589823:WKZ589832 WUV589823:WUV589832 IJ655359:IJ655368 SF655359:SF655368 ACB655359:ACB655368 ALX655359:ALX655368 AVT655359:AVT655368 BFP655359:BFP655368 BPL655359:BPL655368 BZH655359:BZH655368 CJD655359:CJD655368 CSZ655359:CSZ655368 DCV655359:DCV655368 DMR655359:DMR655368 DWN655359:DWN655368 EGJ655359:EGJ655368 EQF655359:EQF655368 FAB655359:FAB655368 FJX655359:FJX655368 FTT655359:FTT655368 GDP655359:GDP655368 GNL655359:GNL655368 GXH655359:GXH655368 HHD655359:HHD655368 HQZ655359:HQZ655368 IAV655359:IAV655368 IKR655359:IKR655368 IUN655359:IUN655368 JEJ655359:JEJ655368 JOF655359:JOF655368 JYB655359:JYB655368 KHX655359:KHX655368 KRT655359:KRT655368 LBP655359:LBP655368 LLL655359:LLL655368 LVH655359:LVH655368 MFD655359:MFD655368 MOZ655359:MOZ655368 MYV655359:MYV655368 NIR655359:NIR655368 NSN655359:NSN655368 OCJ655359:OCJ655368 OMF655359:OMF655368 OWB655359:OWB655368 PFX655359:PFX655368 PPT655359:PPT655368 PZP655359:PZP655368 QJL655359:QJL655368 QTH655359:QTH655368 RDD655359:RDD655368 RMZ655359:RMZ655368 RWV655359:RWV655368 SGR655359:SGR655368 SQN655359:SQN655368 TAJ655359:TAJ655368 TKF655359:TKF655368 TUB655359:TUB655368 UDX655359:UDX655368 UNT655359:UNT655368 UXP655359:UXP655368 VHL655359:VHL655368 VRH655359:VRH655368 WBD655359:WBD655368 WKZ655359:WKZ655368 WUV655359:WUV655368 IJ720895:IJ720904 SF720895:SF720904 ACB720895:ACB720904 ALX720895:ALX720904 AVT720895:AVT720904 BFP720895:BFP720904 BPL720895:BPL720904 BZH720895:BZH720904 CJD720895:CJD720904 CSZ720895:CSZ720904 DCV720895:DCV720904 DMR720895:DMR720904 DWN720895:DWN720904 EGJ720895:EGJ720904 EQF720895:EQF720904 FAB720895:FAB720904 FJX720895:FJX720904 FTT720895:FTT720904 GDP720895:GDP720904 GNL720895:GNL720904 GXH720895:GXH720904 HHD720895:HHD720904 HQZ720895:HQZ720904 IAV720895:IAV720904 IKR720895:IKR720904 IUN720895:IUN720904 JEJ720895:JEJ720904 JOF720895:JOF720904 JYB720895:JYB720904 KHX720895:KHX720904 KRT720895:KRT720904 LBP720895:LBP720904 LLL720895:LLL720904 LVH720895:LVH720904 MFD720895:MFD720904 MOZ720895:MOZ720904 MYV720895:MYV720904 NIR720895:NIR720904 NSN720895:NSN720904 OCJ720895:OCJ720904 OMF720895:OMF720904 OWB720895:OWB720904 PFX720895:PFX720904 PPT720895:PPT720904 PZP720895:PZP720904 QJL720895:QJL720904 QTH720895:QTH720904 RDD720895:RDD720904 RMZ720895:RMZ720904 RWV720895:RWV720904 SGR720895:SGR720904 SQN720895:SQN720904 TAJ720895:TAJ720904 TKF720895:TKF720904 TUB720895:TUB720904 UDX720895:UDX720904 UNT720895:UNT720904 UXP720895:UXP720904 VHL720895:VHL720904 VRH720895:VRH720904 WBD720895:WBD720904 WKZ720895:WKZ720904 WUV720895:WUV720904 IJ786431:IJ786440 SF786431:SF786440 ACB786431:ACB786440 ALX786431:ALX786440 AVT786431:AVT786440 BFP786431:BFP786440 BPL786431:BPL786440 BZH786431:BZH786440 CJD786431:CJD786440 CSZ786431:CSZ786440 DCV786431:DCV786440 DMR786431:DMR786440 DWN786431:DWN786440 EGJ786431:EGJ786440 EQF786431:EQF786440 FAB786431:FAB786440 FJX786431:FJX786440 FTT786431:FTT786440 GDP786431:GDP786440 GNL786431:GNL786440 GXH786431:GXH786440 HHD786431:HHD786440 HQZ786431:HQZ786440 IAV786431:IAV786440 IKR786431:IKR786440 IUN786431:IUN786440 JEJ786431:JEJ786440 JOF786431:JOF786440 JYB786431:JYB786440 KHX786431:KHX786440 KRT786431:KRT786440 LBP786431:LBP786440 LLL786431:LLL786440 LVH786431:LVH786440 MFD786431:MFD786440 MOZ786431:MOZ786440 MYV786431:MYV786440 NIR786431:NIR786440 NSN786431:NSN786440 OCJ786431:OCJ786440 OMF786431:OMF786440 OWB786431:OWB786440 PFX786431:PFX786440 PPT786431:PPT786440 PZP786431:PZP786440 QJL786431:QJL786440 QTH786431:QTH786440 RDD786431:RDD786440 RMZ786431:RMZ786440 RWV786431:RWV786440 SGR786431:SGR786440 SQN786431:SQN786440 TAJ786431:TAJ786440 TKF786431:TKF786440 TUB786431:TUB786440 UDX786431:UDX786440 UNT786431:UNT786440 UXP786431:UXP786440 VHL786431:VHL786440 VRH786431:VRH786440 WBD786431:WBD786440 WKZ786431:WKZ786440 WUV786431:WUV786440 IJ851967:IJ851976 SF851967:SF851976 ACB851967:ACB851976 ALX851967:ALX851976 AVT851967:AVT851976 BFP851967:BFP851976 BPL851967:BPL851976 BZH851967:BZH851976 CJD851967:CJD851976 CSZ851967:CSZ851976 DCV851967:DCV851976 DMR851967:DMR851976 DWN851967:DWN851976 EGJ851967:EGJ851976 EQF851967:EQF851976 FAB851967:FAB851976 FJX851967:FJX851976 FTT851967:FTT851976 GDP851967:GDP851976 GNL851967:GNL851976 GXH851967:GXH851976 HHD851967:HHD851976 HQZ851967:HQZ851976 IAV851967:IAV851976 IKR851967:IKR851976 IUN851967:IUN851976 JEJ851967:JEJ851976 JOF851967:JOF851976 JYB851967:JYB851976 KHX851967:KHX851976 KRT851967:KRT851976 LBP851967:LBP851976 LLL851967:LLL851976 LVH851967:LVH851976 MFD851967:MFD851976 MOZ851967:MOZ851976 MYV851967:MYV851976 NIR851967:NIR851976 NSN851967:NSN851976 OCJ851967:OCJ851976 OMF851967:OMF851976 OWB851967:OWB851976 PFX851967:PFX851976 PPT851967:PPT851976 PZP851967:PZP851976 QJL851967:QJL851976 QTH851967:QTH851976 RDD851967:RDD851976 RMZ851967:RMZ851976 RWV851967:RWV851976 SGR851967:SGR851976 SQN851967:SQN851976 TAJ851967:TAJ851976 TKF851967:TKF851976 TUB851967:TUB851976 UDX851967:UDX851976 UNT851967:UNT851976 UXP851967:UXP851976 VHL851967:VHL851976 VRH851967:VRH851976 WBD851967:WBD851976 WKZ851967:WKZ851976 WUV851967:WUV851976 IJ917503:IJ917512 SF917503:SF917512 ACB917503:ACB917512 ALX917503:ALX917512 AVT917503:AVT917512 BFP917503:BFP917512 BPL917503:BPL917512 BZH917503:BZH917512 CJD917503:CJD917512 CSZ917503:CSZ917512 DCV917503:DCV917512 DMR917503:DMR917512 DWN917503:DWN917512 EGJ917503:EGJ917512 EQF917503:EQF917512 FAB917503:FAB917512 FJX917503:FJX917512 FTT917503:FTT917512 GDP917503:GDP917512 GNL917503:GNL917512 GXH917503:GXH917512 HHD917503:HHD917512 HQZ917503:HQZ917512 IAV917503:IAV917512 IKR917503:IKR917512 IUN917503:IUN917512 JEJ917503:JEJ917512 JOF917503:JOF917512 JYB917503:JYB917512 KHX917503:KHX917512 KRT917503:KRT917512 LBP917503:LBP917512 LLL917503:LLL917512 LVH917503:LVH917512 MFD917503:MFD917512 MOZ917503:MOZ917512 MYV917503:MYV917512 NIR917503:NIR917512 NSN917503:NSN917512 OCJ917503:OCJ917512 OMF917503:OMF917512 OWB917503:OWB917512 PFX917503:PFX917512 PPT917503:PPT917512 PZP917503:PZP917512 QJL917503:QJL917512 QTH917503:QTH917512 RDD917503:RDD917512 RMZ917503:RMZ917512 RWV917503:RWV917512 SGR917503:SGR917512 SQN917503:SQN917512 TAJ917503:TAJ917512 TKF917503:TKF917512 TUB917503:TUB917512 UDX917503:UDX917512 UNT917503:UNT917512 UXP917503:UXP917512 VHL917503:VHL917512 VRH917503:VRH917512 WBD917503:WBD917512 WKZ917503:WKZ917512 WUV917503:WUV917512 IJ983039:IJ983048 SF983039:SF983048 ACB983039:ACB983048 ALX983039:ALX983048 AVT983039:AVT983048 BFP983039:BFP983048 BPL983039:BPL983048 BZH983039:BZH983048 CJD983039:CJD983048 CSZ983039:CSZ983048 DCV983039:DCV983048 DMR983039:DMR983048 DWN983039:DWN983048 EGJ983039:EGJ983048 EQF983039:EQF983048 FAB983039:FAB983048 FJX983039:FJX983048 FTT983039:FTT983048 GDP983039:GDP983048 GNL983039:GNL983048 GXH983039:GXH983048 HHD983039:HHD983048 HQZ983039:HQZ983048 IAV983039:IAV983048 IKR983039:IKR983048 IUN983039:IUN983048 JEJ983039:JEJ983048 JOF983039:JOF983048 JYB983039:JYB983048 KHX983039:KHX983048 KRT983039:KRT983048 LBP983039:LBP983048 LLL983039:LLL983048 LVH983039:LVH983048 MFD983039:MFD983048 MOZ983039:MOZ983048 MYV983039:MYV983048 NIR983039:NIR983048 NSN983039:NSN983048 OCJ983039:OCJ983048 OMF983039:OMF983048 OWB983039:OWB983048 PFX983039:PFX983048 PPT983039:PPT983048 PZP983039:PZP983048 QJL983039:QJL983048 QTH983039:QTH983048 RDD983039:RDD983048 RMZ983039:RMZ983048 RWV983039:RWV983048 SGR983039:SGR983048 SQN983039:SQN983048 TAJ983039:TAJ983048 TKF983039:TKF983048 TUB983039:TUB983048 UDX983039:UDX983048 UNT983039:UNT983048 UXP983039:UXP983048 VHL983039:VHL983048 VRH983039:VRH983048 WBD983039:WBD983048 WKZ983039:WKZ983048 WUV983039:WUV983048 ID65535:IF65544 RZ65535:SB65544 ABV65535:ABX65544 ALR65535:ALT65544 AVN65535:AVP65544 BFJ65535:BFL65544 BPF65535:BPH65544 BZB65535:BZD65544 CIX65535:CIZ65544 CST65535:CSV65544 DCP65535:DCR65544 DML65535:DMN65544 DWH65535:DWJ65544 EGD65535:EGF65544 EPZ65535:EQB65544 EZV65535:EZX65544 FJR65535:FJT65544 FTN65535:FTP65544 GDJ65535:GDL65544 GNF65535:GNH65544 GXB65535:GXD65544 HGX65535:HGZ65544 HQT65535:HQV65544 IAP65535:IAR65544 IKL65535:IKN65544 IUH65535:IUJ65544 JED65535:JEF65544 JNZ65535:JOB65544 JXV65535:JXX65544 KHR65535:KHT65544 KRN65535:KRP65544 LBJ65535:LBL65544 LLF65535:LLH65544 LVB65535:LVD65544 MEX65535:MEZ65544 MOT65535:MOV65544 MYP65535:MYR65544 NIL65535:NIN65544 NSH65535:NSJ65544 OCD65535:OCF65544 OLZ65535:OMB65544 OVV65535:OVX65544 PFR65535:PFT65544 PPN65535:PPP65544 PZJ65535:PZL65544 QJF65535:QJH65544 QTB65535:QTD65544 RCX65535:RCZ65544 RMT65535:RMV65544 RWP65535:RWR65544 SGL65535:SGN65544 SQH65535:SQJ65544 TAD65535:TAF65544 TJZ65535:TKB65544 TTV65535:TTX65544 UDR65535:UDT65544 UNN65535:UNP65544 UXJ65535:UXL65544 VHF65535:VHH65544 VRB65535:VRD65544 WAX65535:WAZ65544 WKT65535:WKV65544 WUP65535:WUR65544 ID131071:IF131080 RZ131071:SB131080 ABV131071:ABX131080 ALR131071:ALT131080 AVN131071:AVP131080 BFJ131071:BFL131080 BPF131071:BPH131080 BZB131071:BZD131080 CIX131071:CIZ131080 CST131071:CSV131080 DCP131071:DCR131080 DML131071:DMN131080 DWH131071:DWJ131080 EGD131071:EGF131080 EPZ131071:EQB131080 EZV131071:EZX131080 FJR131071:FJT131080 FTN131071:FTP131080 GDJ131071:GDL131080 GNF131071:GNH131080 GXB131071:GXD131080 HGX131071:HGZ131080 HQT131071:HQV131080 IAP131071:IAR131080 IKL131071:IKN131080 IUH131071:IUJ131080 JED131071:JEF131080 JNZ131071:JOB131080 JXV131071:JXX131080 KHR131071:KHT131080 KRN131071:KRP131080 LBJ131071:LBL131080 LLF131071:LLH131080 LVB131071:LVD131080 MEX131071:MEZ131080 MOT131071:MOV131080 MYP131071:MYR131080 NIL131071:NIN131080 NSH131071:NSJ131080 OCD131071:OCF131080 OLZ131071:OMB131080 OVV131071:OVX131080 PFR131071:PFT131080 PPN131071:PPP131080 PZJ131071:PZL131080 QJF131071:QJH131080 QTB131071:QTD131080 RCX131071:RCZ131080 RMT131071:RMV131080 RWP131071:RWR131080 SGL131071:SGN131080 SQH131071:SQJ131080 TAD131071:TAF131080 TJZ131071:TKB131080 TTV131071:TTX131080 UDR131071:UDT131080 UNN131071:UNP131080 UXJ131071:UXL131080 VHF131071:VHH131080 VRB131071:VRD131080 WAX131071:WAZ131080 WKT131071:WKV131080 WUP131071:WUR131080 ID196607:IF196616 RZ196607:SB196616 ABV196607:ABX196616 ALR196607:ALT196616 AVN196607:AVP196616 BFJ196607:BFL196616 BPF196607:BPH196616 BZB196607:BZD196616 CIX196607:CIZ196616 CST196607:CSV196616 DCP196607:DCR196616 DML196607:DMN196616 DWH196607:DWJ196616 EGD196607:EGF196616 EPZ196607:EQB196616 EZV196607:EZX196616 FJR196607:FJT196616 FTN196607:FTP196616 GDJ196607:GDL196616 GNF196607:GNH196616 GXB196607:GXD196616 HGX196607:HGZ196616 HQT196607:HQV196616 IAP196607:IAR196616 IKL196607:IKN196616 IUH196607:IUJ196616 JED196607:JEF196616 JNZ196607:JOB196616 JXV196607:JXX196616 KHR196607:KHT196616 KRN196607:KRP196616 LBJ196607:LBL196616 LLF196607:LLH196616 LVB196607:LVD196616 MEX196607:MEZ196616 MOT196607:MOV196616 MYP196607:MYR196616 NIL196607:NIN196616 NSH196607:NSJ196616 OCD196607:OCF196616 OLZ196607:OMB196616 OVV196607:OVX196616 PFR196607:PFT196616 PPN196607:PPP196616 PZJ196607:PZL196616 QJF196607:QJH196616 QTB196607:QTD196616 RCX196607:RCZ196616 RMT196607:RMV196616 RWP196607:RWR196616 SGL196607:SGN196616 SQH196607:SQJ196616 TAD196607:TAF196616 TJZ196607:TKB196616 TTV196607:TTX196616 UDR196607:UDT196616 UNN196607:UNP196616 UXJ196607:UXL196616 VHF196607:VHH196616 VRB196607:VRD196616 WAX196607:WAZ196616 WKT196607:WKV196616 WUP196607:WUR196616 ID262143:IF262152 RZ262143:SB262152 ABV262143:ABX262152 ALR262143:ALT262152 AVN262143:AVP262152 BFJ262143:BFL262152 BPF262143:BPH262152 BZB262143:BZD262152 CIX262143:CIZ262152 CST262143:CSV262152 DCP262143:DCR262152 DML262143:DMN262152 DWH262143:DWJ262152 EGD262143:EGF262152 EPZ262143:EQB262152 EZV262143:EZX262152 FJR262143:FJT262152 FTN262143:FTP262152 GDJ262143:GDL262152 GNF262143:GNH262152 GXB262143:GXD262152 HGX262143:HGZ262152 HQT262143:HQV262152 IAP262143:IAR262152 IKL262143:IKN262152 IUH262143:IUJ262152 JED262143:JEF262152 JNZ262143:JOB262152 JXV262143:JXX262152 KHR262143:KHT262152 KRN262143:KRP262152 LBJ262143:LBL262152 LLF262143:LLH262152 LVB262143:LVD262152 MEX262143:MEZ262152 MOT262143:MOV262152 MYP262143:MYR262152 NIL262143:NIN262152 NSH262143:NSJ262152 OCD262143:OCF262152 OLZ262143:OMB262152 OVV262143:OVX262152 PFR262143:PFT262152 PPN262143:PPP262152 PZJ262143:PZL262152 QJF262143:QJH262152 QTB262143:QTD262152 RCX262143:RCZ262152 RMT262143:RMV262152 RWP262143:RWR262152 SGL262143:SGN262152 SQH262143:SQJ262152 TAD262143:TAF262152 TJZ262143:TKB262152 TTV262143:TTX262152 UDR262143:UDT262152 UNN262143:UNP262152 UXJ262143:UXL262152 VHF262143:VHH262152 VRB262143:VRD262152 WAX262143:WAZ262152 WKT262143:WKV262152 WUP262143:WUR262152 ID327679:IF327688 RZ327679:SB327688 ABV327679:ABX327688 ALR327679:ALT327688 AVN327679:AVP327688 BFJ327679:BFL327688 BPF327679:BPH327688 BZB327679:BZD327688 CIX327679:CIZ327688 CST327679:CSV327688 DCP327679:DCR327688 DML327679:DMN327688 DWH327679:DWJ327688 EGD327679:EGF327688 EPZ327679:EQB327688 EZV327679:EZX327688 FJR327679:FJT327688 FTN327679:FTP327688 GDJ327679:GDL327688 GNF327679:GNH327688 GXB327679:GXD327688 HGX327679:HGZ327688 HQT327679:HQV327688 IAP327679:IAR327688 IKL327679:IKN327688 IUH327679:IUJ327688 JED327679:JEF327688 JNZ327679:JOB327688 JXV327679:JXX327688 KHR327679:KHT327688 KRN327679:KRP327688 LBJ327679:LBL327688 LLF327679:LLH327688 LVB327679:LVD327688 MEX327679:MEZ327688 MOT327679:MOV327688 MYP327679:MYR327688 NIL327679:NIN327688 NSH327679:NSJ327688 OCD327679:OCF327688 OLZ327679:OMB327688 OVV327679:OVX327688 PFR327679:PFT327688 PPN327679:PPP327688 PZJ327679:PZL327688 QJF327679:QJH327688 QTB327679:QTD327688 RCX327679:RCZ327688 RMT327679:RMV327688 RWP327679:RWR327688 SGL327679:SGN327688 SQH327679:SQJ327688 TAD327679:TAF327688 TJZ327679:TKB327688 TTV327679:TTX327688 UDR327679:UDT327688 UNN327679:UNP327688 UXJ327679:UXL327688 VHF327679:VHH327688 VRB327679:VRD327688 WAX327679:WAZ327688 WKT327679:WKV327688 WUP327679:WUR327688 ID393215:IF393224 RZ393215:SB393224 ABV393215:ABX393224 ALR393215:ALT393224 AVN393215:AVP393224 BFJ393215:BFL393224 BPF393215:BPH393224 BZB393215:BZD393224 CIX393215:CIZ393224 CST393215:CSV393224 DCP393215:DCR393224 DML393215:DMN393224 DWH393215:DWJ393224 EGD393215:EGF393224 EPZ393215:EQB393224 EZV393215:EZX393224 FJR393215:FJT393224 FTN393215:FTP393224 GDJ393215:GDL393224 GNF393215:GNH393224 GXB393215:GXD393224 HGX393215:HGZ393224 HQT393215:HQV393224 IAP393215:IAR393224 IKL393215:IKN393224 IUH393215:IUJ393224 JED393215:JEF393224 JNZ393215:JOB393224 JXV393215:JXX393224 KHR393215:KHT393224 KRN393215:KRP393224 LBJ393215:LBL393224 LLF393215:LLH393224 LVB393215:LVD393224 MEX393215:MEZ393224 MOT393215:MOV393224 MYP393215:MYR393224 NIL393215:NIN393224 NSH393215:NSJ393224 OCD393215:OCF393224 OLZ393215:OMB393224 OVV393215:OVX393224 PFR393215:PFT393224 PPN393215:PPP393224 PZJ393215:PZL393224 QJF393215:QJH393224 QTB393215:QTD393224 RCX393215:RCZ393224 RMT393215:RMV393224 RWP393215:RWR393224 SGL393215:SGN393224 SQH393215:SQJ393224 TAD393215:TAF393224 TJZ393215:TKB393224 TTV393215:TTX393224 UDR393215:UDT393224 UNN393215:UNP393224 UXJ393215:UXL393224 VHF393215:VHH393224 VRB393215:VRD393224 WAX393215:WAZ393224 WKT393215:WKV393224 WUP393215:WUR393224 ID458751:IF458760 RZ458751:SB458760 ABV458751:ABX458760 ALR458751:ALT458760 AVN458751:AVP458760 BFJ458751:BFL458760 BPF458751:BPH458760 BZB458751:BZD458760 CIX458751:CIZ458760 CST458751:CSV458760 DCP458751:DCR458760 DML458751:DMN458760 DWH458751:DWJ458760 EGD458751:EGF458760 EPZ458751:EQB458760 EZV458751:EZX458760 FJR458751:FJT458760 FTN458751:FTP458760 GDJ458751:GDL458760 GNF458751:GNH458760 GXB458751:GXD458760 HGX458751:HGZ458760 HQT458751:HQV458760 IAP458751:IAR458760 IKL458751:IKN458760 IUH458751:IUJ458760 JED458751:JEF458760 JNZ458751:JOB458760 JXV458751:JXX458760 KHR458751:KHT458760 KRN458751:KRP458760 LBJ458751:LBL458760 LLF458751:LLH458760 LVB458751:LVD458760 MEX458751:MEZ458760 MOT458751:MOV458760 MYP458751:MYR458760 NIL458751:NIN458760 NSH458751:NSJ458760 OCD458751:OCF458760 OLZ458751:OMB458760 OVV458751:OVX458760 PFR458751:PFT458760 PPN458751:PPP458760 PZJ458751:PZL458760 QJF458751:QJH458760 QTB458751:QTD458760 RCX458751:RCZ458760 RMT458751:RMV458760 RWP458751:RWR458760 SGL458751:SGN458760 SQH458751:SQJ458760 TAD458751:TAF458760 TJZ458751:TKB458760 TTV458751:TTX458760 UDR458751:UDT458760 UNN458751:UNP458760 UXJ458751:UXL458760 VHF458751:VHH458760 VRB458751:VRD458760 WAX458751:WAZ458760 WKT458751:WKV458760 WUP458751:WUR458760 ID524287:IF524296 RZ524287:SB524296 ABV524287:ABX524296 ALR524287:ALT524296 AVN524287:AVP524296 BFJ524287:BFL524296 BPF524287:BPH524296 BZB524287:BZD524296 CIX524287:CIZ524296 CST524287:CSV524296 DCP524287:DCR524296 DML524287:DMN524296 DWH524287:DWJ524296 EGD524287:EGF524296 EPZ524287:EQB524296 EZV524287:EZX524296 FJR524287:FJT524296 FTN524287:FTP524296 GDJ524287:GDL524296 GNF524287:GNH524296 GXB524287:GXD524296 HGX524287:HGZ524296 HQT524287:HQV524296 IAP524287:IAR524296 IKL524287:IKN524296 IUH524287:IUJ524296 JED524287:JEF524296 JNZ524287:JOB524296 JXV524287:JXX524296 KHR524287:KHT524296 KRN524287:KRP524296 LBJ524287:LBL524296 LLF524287:LLH524296 LVB524287:LVD524296 MEX524287:MEZ524296 MOT524287:MOV524296 MYP524287:MYR524296 NIL524287:NIN524296 NSH524287:NSJ524296 OCD524287:OCF524296 OLZ524287:OMB524296 OVV524287:OVX524296 PFR524287:PFT524296 PPN524287:PPP524296 PZJ524287:PZL524296 QJF524287:QJH524296 QTB524287:QTD524296 RCX524287:RCZ524296 RMT524287:RMV524296 RWP524287:RWR524296 SGL524287:SGN524296 SQH524287:SQJ524296 TAD524287:TAF524296 TJZ524287:TKB524296 TTV524287:TTX524296 UDR524287:UDT524296 UNN524287:UNP524296 UXJ524287:UXL524296 VHF524287:VHH524296 VRB524287:VRD524296 WAX524287:WAZ524296 WKT524287:WKV524296 WUP524287:WUR524296 ID589823:IF589832 RZ589823:SB589832 ABV589823:ABX589832 ALR589823:ALT589832 AVN589823:AVP589832 BFJ589823:BFL589832 BPF589823:BPH589832 BZB589823:BZD589832 CIX589823:CIZ589832 CST589823:CSV589832 DCP589823:DCR589832 DML589823:DMN589832 DWH589823:DWJ589832 EGD589823:EGF589832 EPZ589823:EQB589832 EZV589823:EZX589832 FJR589823:FJT589832 FTN589823:FTP589832 GDJ589823:GDL589832 GNF589823:GNH589832 GXB589823:GXD589832 HGX589823:HGZ589832 HQT589823:HQV589832 IAP589823:IAR589832 IKL589823:IKN589832 IUH589823:IUJ589832 JED589823:JEF589832 JNZ589823:JOB589832 JXV589823:JXX589832 KHR589823:KHT589832 KRN589823:KRP589832 LBJ589823:LBL589832 LLF589823:LLH589832 LVB589823:LVD589832 MEX589823:MEZ589832 MOT589823:MOV589832 MYP589823:MYR589832 NIL589823:NIN589832 NSH589823:NSJ589832 OCD589823:OCF589832 OLZ589823:OMB589832 OVV589823:OVX589832 PFR589823:PFT589832 PPN589823:PPP589832 PZJ589823:PZL589832 QJF589823:QJH589832 QTB589823:QTD589832 RCX589823:RCZ589832 RMT589823:RMV589832 RWP589823:RWR589832 SGL589823:SGN589832 SQH589823:SQJ589832 TAD589823:TAF589832 TJZ589823:TKB589832 TTV589823:TTX589832 UDR589823:UDT589832 UNN589823:UNP589832 UXJ589823:UXL589832 VHF589823:VHH589832 VRB589823:VRD589832 WAX589823:WAZ589832 WKT589823:WKV589832 WUP589823:WUR589832 ID655359:IF655368 RZ655359:SB655368 ABV655359:ABX655368 ALR655359:ALT655368 AVN655359:AVP655368 BFJ655359:BFL655368 BPF655359:BPH655368 BZB655359:BZD655368 CIX655359:CIZ655368 CST655359:CSV655368 DCP655359:DCR655368 DML655359:DMN655368 DWH655359:DWJ655368 EGD655359:EGF655368 EPZ655359:EQB655368 EZV655359:EZX655368 FJR655359:FJT655368 FTN655359:FTP655368 GDJ655359:GDL655368 GNF655359:GNH655368 GXB655359:GXD655368 HGX655359:HGZ655368 HQT655359:HQV655368 IAP655359:IAR655368 IKL655359:IKN655368 IUH655359:IUJ655368 JED655359:JEF655368 JNZ655359:JOB655368 JXV655359:JXX655368 KHR655359:KHT655368 KRN655359:KRP655368 LBJ655359:LBL655368 LLF655359:LLH655368 LVB655359:LVD655368 MEX655359:MEZ655368 MOT655359:MOV655368 MYP655359:MYR655368 NIL655359:NIN655368 NSH655359:NSJ655368 OCD655359:OCF655368 OLZ655359:OMB655368 OVV655359:OVX655368 PFR655359:PFT655368 PPN655359:PPP655368 PZJ655359:PZL655368 QJF655359:QJH655368 QTB655359:QTD655368 RCX655359:RCZ655368 RMT655359:RMV655368 RWP655359:RWR655368 SGL655359:SGN655368 SQH655359:SQJ655368 TAD655359:TAF655368 TJZ655359:TKB655368 TTV655359:TTX655368 UDR655359:UDT655368 UNN655359:UNP655368 UXJ655359:UXL655368 VHF655359:VHH655368 VRB655359:VRD655368 WAX655359:WAZ655368 WKT655359:WKV655368 WUP655359:WUR655368 ID720895:IF720904 RZ720895:SB720904 ABV720895:ABX720904 ALR720895:ALT720904 AVN720895:AVP720904 BFJ720895:BFL720904 BPF720895:BPH720904 BZB720895:BZD720904 CIX720895:CIZ720904 CST720895:CSV720904 DCP720895:DCR720904 DML720895:DMN720904 DWH720895:DWJ720904 EGD720895:EGF720904 EPZ720895:EQB720904 EZV720895:EZX720904 FJR720895:FJT720904 FTN720895:FTP720904 GDJ720895:GDL720904 GNF720895:GNH720904 GXB720895:GXD720904 HGX720895:HGZ720904 HQT720895:HQV720904 IAP720895:IAR720904 IKL720895:IKN720904 IUH720895:IUJ720904 JED720895:JEF720904 JNZ720895:JOB720904 JXV720895:JXX720904 KHR720895:KHT720904 KRN720895:KRP720904 LBJ720895:LBL720904 LLF720895:LLH720904 LVB720895:LVD720904 MEX720895:MEZ720904 MOT720895:MOV720904 MYP720895:MYR720904 NIL720895:NIN720904 NSH720895:NSJ720904 OCD720895:OCF720904 OLZ720895:OMB720904 OVV720895:OVX720904 PFR720895:PFT720904 PPN720895:PPP720904 PZJ720895:PZL720904 QJF720895:QJH720904 QTB720895:QTD720904 RCX720895:RCZ720904 RMT720895:RMV720904 RWP720895:RWR720904 SGL720895:SGN720904 SQH720895:SQJ720904 TAD720895:TAF720904 TJZ720895:TKB720904 TTV720895:TTX720904 UDR720895:UDT720904 UNN720895:UNP720904 UXJ720895:UXL720904 VHF720895:VHH720904 VRB720895:VRD720904 WAX720895:WAZ720904 WKT720895:WKV720904 WUP720895:WUR720904 ID786431:IF786440 RZ786431:SB786440 ABV786431:ABX786440 ALR786431:ALT786440 AVN786431:AVP786440 BFJ786431:BFL786440 BPF786431:BPH786440 BZB786431:BZD786440 CIX786431:CIZ786440 CST786431:CSV786440 DCP786431:DCR786440 DML786431:DMN786440 DWH786431:DWJ786440 EGD786431:EGF786440 EPZ786431:EQB786440 EZV786431:EZX786440 FJR786431:FJT786440 FTN786431:FTP786440 GDJ786431:GDL786440 GNF786431:GNH786440 GXB786431:GXD786440 HGX786431:HGZ786440 HQT786431:HQV786440 IAP786431:IAR786440 IKL786431:IKN786440 IUH786431:IUJ786440 JED786431:JEF786440 JNZ786431:JOB786440 JXV786431:JXX786440 KHR786431:KHT786440 KRN786431:KRP786440 LBJ786431:LBL786440 LLF786431:LLH786440 LVB786431:LVD786440 MEX786431:MEZ786440 MOT786431:MOV786440 MYP786431:MYR786440 NIL786431:NIN786440 NSH786431:NSJ786440 OCD786431:OCF786440 OLZ786431:OMB786440 OVV786431:OVX786440 PFR786431:PFT786440 PPN786431:PPP786440 PZJ786431:PZL786440 QJF786431:QJH786440 QTB786431:QTD786440 RCX786431:RCZ786440 RMT786431:RMV786440 RWP786431:RWR786440 SGL786431:SGN786440 SQH786431:SQJ786440 TAD786431:TAF786440 TJZ786431:TKB786440 TTV786431:TTX786440 UDR786431:UDT786440 UNN786431:UNP786440 UXJ786431:UXL786440 VHF786431:VHH786440 VRB786431:VRD786440 WAX786431:WAZ786440 WKT786431:WKV786440 WUP786431:WUR786440 ID851967:IF851976 RZ851967:SB851976 ABV851967:ABX851976 ALR851967:ALT851976 AVN851967:AVP851976 BFJ851967:BFL851976 BPF851967:BPH851976 BZB851967:BZD851976 CIX851967:CIZ851976 CST851967:CSV851976 DCP851967:DCR851976 DML851967:DMN851976 DWH851967:DWJ851976 EGD851967:EGF851976 EPZ851967:EQB851976 EZV851967:EZX851976 FJR851967:FJT851976 FTN851967:FTP851976 GDJ851967:GDL851976 GNF851967:GNH851976 GXB851967:GXD851976 HGX851967:HGZ851976 HQT851967:HQV851976 IAP851967:IAR851976 IKL851967:IKN851976 IUH851967:IUJ851976 JED851967:JEF851976 JNZ851967:JOB851976 JXV851967:JXX851976 KHR851967:KHT851976 KRN851967:KRP851976 LBJ851967:LBL851976 LLF851967:LLH851976 LVB851967:LVD851976 MEX851967:MEZ851976 MOT851967:MOV851976 MYP851967:MYR851976 NIL851967:NIN851976 NSH851967:NSJ851976 OCD851967:OCF851976 OLZ851967:OMB851976 OVV851967:OVX851976 PFR851967:PFT851976 PPN851967:PPP851976 PZJ851967:PZL851976 QJF851967:QJH851976 QTB851967:QTD851976 RCX851967:RCZ851976 RMT851967:RMV851976 RWP851967:RWR851976 SGL851967:SGN851976 SQH851967:SQJ851976 TAD851967:TAF851976 TJZ851967:TKB851976 TTV851967:TTX851976 UDR851967:UDT851976 UNN851967:UNP851976 UXJ851967:UXL851976 VHF851967:VHH851976 VRB851967:VRD851976 WAX851967:WAZ851976 WKT851967:WKV851976 WUP851967:WUR851976 ID917503:IF917512 RZ917503:SB917512 ABV917503:ABX917512 ALR917503:ALT917512 AVN917503:AVP917512 BFJ917503:BFL917512 BPF917503:BPH917512 BZB917503:BZD917512 CIX917503:CIZ917512 CST917503:CSV917512 DCP917503:DCR917512 DML917503:DMN917512 DWH917503:DWJ917512 EGD917503:EGF917512 EPZ917503:EQB917512 EZV917503:EZX917512 FJR917503:FJT917512 FTN917503:FTP917512 GDJ917503:GDL917512 GNF917503:GNH917512 GXB917503:GXD917512 HGX917503:HGZ917512 HQT917503:HQV917512 IAP917503:IAR917512 IKL917503:IKN917512 IUH917503:IUJ917512 JED917503:JEF917512 JNZ917503:JOB917512 JXV917503:JXX917512 KHR917503:KHT917512 KRN917503:KRP917512 LBJ917503:LBL917512 LLF917503:LLH917512 LVB917503:LVD917512 MEX917503:MEZ917512 MOT917503:MOV917512 MYP917503:MYR917512 NIL917503:NIN917512 NSH917503:NSJ917512 OCD917503:OCF917512 OLZ917503:OMB917512 OVV917503:OVX917512 PFR917503:PFT917512 PPN917503:PPP917512 PZJ917503:PZL917512 QJF917503:QJH917512 QTB917503:QTD917512 RCX917503:RCZ917512 RMT917503:RMV917512 RWP917503:RWR917512 SGL917503:SGN917512 SQH917503:SQJ917512 TAD917503:TAF917512 TJZ917503:TKB917512 TTV917503:TTX917512 UDR917503:UDT917512 UNN917503:UNP917512 UXJ917503:UXL917512 VHF917503:VHH917512 VRB917503:VRD917512 WAX917503:WAZ917512 WKT917503:WKV917512 WUP917503:WUR917512 ID983039:IF983048 RZ983039:SB983048 ABV983039:ABX983048 ALR983039:ALT983048 AVN983039:AVP983048 BFJ983039:BFL983048 BPF983039:BPH983048 BZB983039:BZD983048 CIX983039:CIZ983048 CST983039:CSV983048 DCP983039:DCR983048 DML983039:DMN983048 DWH983039:DWJ983048 EGD983039:EGF983048 EPZ983039:EQB983048 EZV983039:EZX983048 FJR983039:FJT983048 FTN983039:FTP983048 GDJ983039:GDL983048 GNF983039:GNH983048 GXB983039:GXD983048 HGX983039:HGZ983048 HQT983039:HQV983048 IAP983039:IAR983048 IKL983039:IKN983048 IUH983039:IUJ983048 JED983039:JEF983048 JNZ983039:JOB983048 JXV983039:JXX983048 KHR983039:KHT983048 KRN983039:KRP983048 LBJ983039:LBL983048 LLF983039:LLH983048 LVB983039:LVD983048 MEX983039:MEZ983048 MOT983039:MOV983048 MYP983039:MYR983048 NIL983039:NIN983048 NSH983039:NSJ983048 OCD983039:OCF983048 OLZ983039:OMB983048 OVV983039:OVX983048 PFR983039:PFT983048 PPN983039:PPP983048 PZJ983039:PZL983048 QJF983039:QJH983048 QTB983039:QTD983048 RCX983039:RCZ983048 RMT983039:RMV983048 RWP983039:RWR983048 SGL983039:SGN983048 SQH983039:SQJ983048 TAD983039:TAF983048 TJZ983039:TKB983048 TTV983039:TTX983048 UDR983039:UDT983048 UNN983039:UNP983048 UXJ983039:UXL983048 VHF983039:VHH983048 VRB983039:VRD983048 WAX983039:WAZ983048 WKT983039:WKV983048 WUP983039:WUR983048 IT65535:IT65544 SP65535:SP65544 ACL65535:ACL65544 AMH65535:AMH65544 AWD65535:AWD65544 BFZ65535:BFZ65544 BPV65535:BPV65544 BZR65535:BZR65544 CJN65535:CJN65544 CTJ65535:CTJ65544 DDF65535:DDF65544 DNB65535:DNB65544 DWX65535:DWX65544 EGT65535:EGT65544 EQP65535:EQP65544 FAL65535:FAL65544 FKH65535:FKH65544 FUD65535:FUD65544 GDZ65535:GDZ65544 GNV65535:GNV65544 GXR65535:GXR65544 HHN65535:HHN65544 HRJ65535:HRJ65544 IBF65535:IBF65544 ILB65535:ILB65544 IUX65535:IUX65544 JET65535:JET65544 JOP65535:JOP65544 JYL65535:JYL65544 KIH65535:KIH65544 KSD65535:KSD65544 LBZ65535:LBZ65544 LLV65535:LLV65544 LVR65535:LVR65544 MFN65535:MFN65544 MPJ65535:MPJ65544 MZF65535:MZF65544 NJB65535:NJB65544 NSX65535:NSX65544 OCT65535:OCT65544 OMP65535:OMP65544 OWL65535:OWL65544 PGH65535:PGH65544 PQD65535:PQD65544 PZZ65535:PZZ65544 QJV65535:QJV65544 QTR65535:QTR65544 RDN65535:RDN65544 RNJ65535:RNJ65544 RXF65535:RXF65544 SHB65535:SHB65544 SQX65535:SQX65544 TAT65535:TAT65544 TKP65535:TKP65544 TUL65535:TUL65544 UEH65535:UEH65544 UOD65535:UOD65544 UXZ65535:UXZ65544 VHV65535:VHV65544 VRR65535:VRR65544 WBN65535:WBN65544 WLJ65535:WLJ65544 WVF65535:WVF65544 IT131071:IT131080 SP131071:SP131080 ACL131071:ACL131080 AMH131071:AMH131080 AWD131071:AWD131080 BFZ131071:BFZ131080 BPV131071:BPV131080 BZR131071:BZR131080 CJN131071:CJN131080 CTJ131071:CTJ131080 DDF131071:DDF131080 DNB131071:DNB131080 DWX131071:DWX131080 EGT131071:EGT131080 EQP131071:EQP131080 FAL131071:FAL131080 FKH131071:FKH131080 FUD131071:FUD131080 GDZ131071:GDZ131080 GNV131071:GNV131080 GXR131071:GXR131080 HHN131071:HHN131080 HRJ131071:HRJ131080 IBF131071:IBF131080 ILB131071:ILB131080 IUX131071:IUX131080 JET131071:JET131080 JOP131071:JOP131080 JYL131071:JYL131080 KIH131071:KIH131080 KSD131071:KSD131080 LBZ131071:LBZ131080 LLV131071:LLV131080 LVR131071:LVR131080 MFN131071:MFN131080 MPJ131071:MPJ131080 MZF131071:MZF131080 NJB131071:NJB131080 NSX131071:NSX131080 OCT131071:OCT131080 OMP131071:OMP131080 OWL131071:OWL131080 PGH131071:PGH131080 PQD131071:PQD131080 PZZ131071:PZZ131080 QJV131071:QJV131080 QTR131071:QTR131080 RDN131071:RDN131080 RNJ131071:RNJ131080 RXF131071:RXF131080 SHB131071:SHB131080 SQX131071:SQX131080 TAT131071:TAT131080 TKP131071:TKP131080 TUL131071:TUL131080 UEH131071:UEH131080 UOD131071:UOD131080 UXZ131071:UXZ131080 VHV131071:VHV131080 VRR131071:VRR131080 WBN131071:WBN131080 WLJ131071:WLJ131080 WVF131071:WVF131080 IT196607:IT196616 SP196607:SP196616 ACL196607:ACL196616 AMH196607:AMH196616 AWD196607:AWD196616 BFZ196607:BFZ196616 BPV196607:BPV196616 BZR196607:BZR196616 CJN196607:CJN196616 CTJ196607:CTJ196616 DDF196607:DDF196616 DNB196607:DNB196616 DWX196607:DWX196616 EGT196607:EGT196616 EQP196607:EQP196616 FAL196607:FAL196616 FKH196607:FKH196616 FUD196607:FUD196616 GDZ196607:GDZ196616 GNV196607:GNV196616 GXR196607:GXR196616 HHN196607:HHN196616 HRJ196607:HRJ196616 IBF196607:IBF196616 ILB196607:ILB196616 IUX196607:IUX196616 JET196607:JET196616 JOP196607:JOP196616 JYL196607:JYL196616 KIH196607:KIH196616 KSD196607:KSD196616 LBZ196607:LBZ196616 LLV196607:LLV196616 LVR196607:LVR196616 MFN196607:MFN196616 MPJ196607:MPJ196616 MZF196607:MZF196616 NJB196607:NJB196616 NSX196607:NSX196616 OCT196607:OCT196616 OMP196607:OMP196616 OWL196607:OWL196616 PGH196607:PGH196616 PQD196607:PQD196616 PZZ196607:PZZ196616 QJV196607:QJV196616 QTR196607:QTR196616 RDN196607:RDN196616 RNJ196607:RNJ196616 RXF196607:RXF196616 SHB196607:SHB196616 SQX196607:SQX196616 TAT196607:TAT196616 TKP196607:TKP196616 TUL196607:TUL196616 UEH196607:UEH196616 UOD196607:UOD196616 UXZ196607:UXZ196616 VHV196607:VHV196616 VRR196607:VRR196616 WBN196607:WBN196616 WLJ196607:WLJ196616 WVF196607:WVF196616 IT262143:IT262152 SP262143:SP262152 ACL262143:ACL262152 AMH262143:AMH262152 AWD262143:AWD262152 BFZ262143:BFZ262152 BPV262143:BPV262152 BZR262143:BZR262152 CJN262143:CJN262152 CTJ262143:CTJ262152 DDF262143:DDF262152 DNB262143:DNB262152 DWX262143:DWX262152 EGT262143:EGT262152 EQP262143:EQP262152 FAL262143:FAL262152 FKH262143:FKH262152 FUD262143:FUD262152 GDZ262143:GDZ262152 GNV262143:GNV262152 GXR262143:GXR262152 HHN262143:HHN262152 HRJ262143:HRJ262152 IBF262143:IBF262152 ILB262143:ILB262152 IUX262143:IUX262152 JET262143:JET262152 JOP262143:JOP262152 JYL262143:JYL262152 KIH262143:KIH262152 KSD262143:KSD262152 LBZ262143:LBZ262152 LLV262143:LLV262152 LVR262143:LVR262152 MFN262143:MFN262152 MPJ262143:MPJ262152 MZF262143:MZF262152 NJB262143:NJB262152 NSX262143:NSX262152 OCT262143:OCT262152 OMP262143:OMP262152 OWL262143:OWL262152 PGH262143:PGH262152 PQD262143:PQD262152 PZZ262143:PZZ262152 QJV262143:QJV262152 QTR262143:QTR262152 RDN262143:RDN262152 RNJ262143:RNJ262152 RXF262143:RXF262152 SHB262143:SHB262152 SQX262143:SQX262152 TAT262143:TAT262152 TKP262143:TKP262152 TUL262143:TUL262152 UEH262143:UEH262152 UOD262143:UOD262152 UXZ262143:UXZ262152 VHV262143:VHV262152 VRR262143:VRR262152 WBN262143:WBN262152 WLJ262143:WLJ262152 WVF262143:WVF262152 IT327679:IT327688 SP327679:SP327688 ACL327679:ACL327688 AMH327679:AMH327688 AWD327679:AWD327688 BFZ327679:BFZ327688 BPV327679:BPV327688 BZR327679:BZR327688 CJN327679:CJN327688 CTJ327679:CTJ327688 DDF327679:DDF327688 DNB327679:DNB327688 DWX327679:DWX327688 EGT327679:EGT327688 EQP327679:EQP327688 FAL327679:FAL327688 FKH327679:FKH327688 FUD327679:FUD327688 GDZ327679:GDZ327688 GNV327679:GNV327688 GXR327679:GXR327688 HHN327679:HHN327688 HRJ327679:HRJ327688 IBF327679:IBF327688 ILB327679:ILB327688 IUX327679:IUX327688 JET327679:JET327688 JOP327679:JOP327688 JYL327679:JYL327688 KIH327679:KIH327688 KSD327679:KSD327688 LBZ327679:LBZ327688 LLV327679:LLV327688 LVR327679:LVR327688 MFN327679:MFN327688 MPJ327679:MPJ327688 MZF327679:MZF327688 NJB327679:NJB327688 NSX327679:NSX327688 OCT327679:OCT327688 OMP327679:OMP327688 OWL327679:OWL327688 PGH327679:PGH327688 PQD327679:PQD327688 PZZ327679:PZZ327688 QJV327679:QJV327688 QTR327679:QTR327688 RDN327679:RDN327688 RNJ327679:RNJ327688 RXF327679:RXF327688 SHB327679:SHB327688 SQX327679:SQX327688 TAT327679:TAT327688 TKP327679:TKP327688 TUL327679:TUL327688 UEH327679:UEH327688 UOD327679:UOD327688 UXZ327679:UXZ327688 VHV327679:VHV327688 VRR327679:VRR327688 WBN327679:WBN327688 WLJ327679:WLJ327688 WVF327679:WVF327688 IT393215:IT393224 SP393215:SP393224 ACL393215:ACL393224 AMH393215:AMH393224 AWD393215:AWD393224 BFZ393215:BFZ393224 BPV393215:BPV393224 BZR393215:BZR393224 CJN393215:CJN393224 CTJ393215:CTJ393224 DDF393215:DDF393224 DNB393215:DNB393224 DWX393215:DWX393224 EGT393215:EGT393224 EQP393215:EQP393224 FAL393215:FAL393224 FKH393215:FKH393224 FUD393215:FUD393224 GDZ393215:GDZ393224 GNV393215:GNV393224 GXR393215:GXR393224 HHN393215:HHN393224 HRJ393215:HRJ393224 IBF393215:IBF393224 ILB393215:ILB393224 IUX393215:IUX393224 JET393215:JET393224 JOP393215:JOP393224 JYL393215:JYL393224 KIH393215:KIH393224 KSD393215:KSD393224 LBZ393215:LBZ393224 LLV393215:LLV393224 LVR393215:LVR393224 MFN393215:MFN393224 MPJ393215:MPJ393224 MZF393215:MZF393224 NJB393215:NJB393224 NSX393215:NSX393224 OCT393215:OCT393224 OMP393215:OMP393224 OWL393215:OWL393224 PGH393215:PGH393224 PQD393215:PQD393224 PZZ393215:PZZ393224 QJV393215:QJV393224 QTR393215:QTR393224 RDN393215:RDN393224 RNJ393215:RNJ393224 RXF393215:RXF393224 SHB393215:SHB393224 SQX393215:SQX393224 TAT393215:TAT393224 TKP393215:TKP393224 TUL393215:TUL393224 UEH393215:UEH393224 UOD393215:UOD393224 UXZ393215:UXZ393224 VHV393215:VHV393224 VRR393215:VRR393224 WBN393215:WBN393224 WLJ393215:WLJ393224 WVF393215:WVF393224 IT458751:IT458760 SP458751:SP458760 ACL458751:ACL458760 AMH458751:AMH458760 AWD458751:AWD458760 BFZ458751:BFZ458760 BPV458751:BPV458760 BZR458751:BZR458760 CJN458751:CJN458760 CTJ458751:CTJ458760 DDF458751:DDF458760 DNB458751:DNB458760 DWX458751:DWX458760 EGT458751:EGT458760 EQP458751:EQP458760 FAL458751:FAL458760 FKH458751:FKH458760 FUD458751:FUD458760 GDZ458751:GDZ458760 GNV458751:GNV458760 GXR458751:GXR458760 HHN458751:HHN458760 HRJ458751:HRJ458760 IBF458751:IBF458760 ILB458751:ILB458760 IUX458751:IUX458760 JET458751:JET458760 JOP458751:JOP458760 JYL458751:JYL458760 KIH458751:KIH458760 KSD458751:KSD458760 LBZ458751:LBZ458760 LLV458751:LLV458760 LVR458751:LVR458760 MFN458751:MFN458760 MPJ458751:MPJ458760 MZF458751:MZF458760 NJB458751:NJB458760 NSX458751:NSX458760 OCT458751:OCT458760 OMP458751:OMP458760 OWL458751:OWL458760 PGH458751:PGH458760 PQD458751:PQD458760 PZZ458751:PZZ458760 QJV458751:QJV458760 QTR458751:QTR458760 RDN458751:RDN458760 RNJ458751:RNJ458760 RXF458751:RXF458760 SHB458751:SHB458760 SQX458751:SQX458760 TAT458751:TAT458760 TKP458751:TKP458760 TUL458751:TUL458760 UEH458751:UEH458760 UOD458751:UOD458760 UXZ458751:UXZ458760 VHV458751:VHV458760 VRR458751:VRR458760 WBN458751:WBN458760 WLJ458751:WLJ458760 WVF458751:WVF458760 IT524287:IT524296 SP524287:SP524296 ACL524287:ACL524296 AMH524287:AMH524296 AWD524287:AWD524296 BFZ524287:BFZ524296 BPV524287:BPV524296 BZR524287:BZR524296 CJN524287:CJN524296 CTJ524287:CTJ524296 DDF524287:DDF524296 DNB524287:DNB524296 DWX524287:DWX524296 EGT524287:EGT524296 EQP524287:EQP524296 FAL524287:FAL524296 FKH524287:FKH524296 FUD524287:FUD524296 GDZ524287:GDZ524296 GNV524287:GNV524296 GXR524287:GXR524296 HHN524287:HHN524296 HRJ524287:HRJ524296 IBF524287:IBF524296 ILB524287:ILB524296 IUX524287:IUX524296 JET524287:JET524296 JOP524287:JOP524296 JYL524287:JYL524296 KIH524287:KIH524296 KSD524287:KSD524296 LBZ524287:LBZ524296 LLV524287:LLV524296 LVR524287:LVR524296 MFN524287:MFN524296 MPJ524287:MPJ524296 MZF524287:MZF524296 NJB524287:NJB524296 NSX524287:NSX524296 OCT524287:OCT524296 OMP524287:OMP524296 OWL524287:OWL524296 PGH524287:PGH524296 PQD524287:PQD524296 PZZ524287:PZZ524296 QJV524287:QJV524296 QTR524287:QTR524296 RDN524287:RDN524296 RNJ524287:RNJ524296 RXF524287:RXF524296 SHB524287:SHB524296 SQX524287:SQX524296 TAT524287:TAT524296 TKP524287:TKP524296 TUL524287:TUL524296 UEH524287:UEH524296 UOD524287:UOD524296 UXZ524287:UXZ524296 VHV524287:VHV524296 VRR524287:VRR524296 WBN524287:WBN524296 WLJ524287:WLJ524296 WVF524287:WVF524296 IT589823:IT589832 SP589823:SP589832 ACL589823:ACL589832 AMH589823:AMH589832 AWD589823:AWD589832 BFZ589823:BFZ589832 BPV589823:BPV589832 BZR589823:BZR589832 CJN589823:CJN589832 CTJ589823:CTJ589832 DDF589823:DDF589832 DNB589823:DNB589832 DWX589823:DWX589832 EGT589823:EGT589832 EQP589823:EQP589832 FAL589823:FAL589832 FKH589823:FKH589832 FUD589823:FUD589832 GDZ589823:GDZ589832 GNV589823:GNV589832 GXR589823:GXR589832 HHN589823:HHN589832 HRJ589823:HRJ589832 IBF589823:IBF589832 ILB589823:ILB589832 IUX589823:IUX589832 JET589823:JET589832 JOP589823:JOP589832 JYL589823:JYL589832 KIH589823:KIH589832 KSD589823:KSD589832 LBZ589823:LBZ589832 LLV589823:LLV589832 LVR589823:LVR589832 MFN589823:MFN589832 MPJ589823:MPJ589832 MZF589823:MZF589832 NJB589823:NJB589832 NSX589823:NSX589832 OCT589823:OCT589832 OMP589823:OMP589832 OWL589823:OWL589832 PGH589823:PGH589832 PQD589823:PQD589832 PZZ589823:PZZ589832 QJV589823:QJV589832 QTR589823:QTR589832 RDN589823:RDN589832 RNJ589823:RNJ589832 RXF589823:RXF589832 SHB589823:SHB589832 SQX589823:SQX589832 TAT589823:TAT589832 TKP589823:TKP589832 TUL589823:TUL589832 UEH589823:UEH589832 UOD589823:UOD589832 UXZ589823:UXZ589832 VHV589823:VHV589832 VRR589823:VRR589832 WBN589823:WBN589832 WLJ589823:WLJ589832 WVF589823:WVF589832 IT655359:IT655368 SP655359:SP655368 ACL655359:ACL655368 AMH655359:AMH655368 AWD655359:AWD655368 BFZ655359:BFZ655368 BPV655359:BPV655368 BZR655359:BZR655368 CJN655359:CJN655368 CTJ655359:CTJ655368 DDF655359:DDF655368 DNB655359:DNB655368 DWX655359:DWX655368 EGT655359:EGT655368 EQP655359:EQP655368 FAL655359:FAL655368 FKH655359:FKH655368 FUD655359:FUD655368 GDZ655359:GDZ655368 GNV655359:GNV655368 GXR655359:GXR655368 HHN655359:HHN655368 HRJ655359:HRJ655368 IBF655359:IBF655368 ILB655359:ILB655368 IUX655359:IUX655368 JET655359:JET655368 JOP655359:JOP655368 JYL655359:JYL655368 KIH655359:KIH655368 KSD655359:KSD655368 LBZ655359:LBZ655368 LLV655359:LLV655368 LVR655359:LVR655368 MFN655359:MFN655368 MPJ655359:MPJ655368 MZF655359:MZF655368 NJB655359:NJB655368 NSX655359:NSX655368 OCT655359:OCT655368 OMP655359:OMP655368 OWL655359:OWL655368 PGH655359:PGH655368 PQD655359:PQD655368 PZZ655359:PZZ655368 QJV655359:QJV655368 QTR655359:QTR655368 RDN655359:RDN655368 RNJ655359:RNJ655368 RXF655359:RXF655368 SHB655359:SHB655368 SQX655359:SQX655368 TAT655359:TAT655368 TKP655359:TKP655368 TUL655359:TUL655368 UEH655359:UEH655368 UOD655359:UOD655368 UXZ655359:UXZ655368 VHV655359:VHV655368 VRR655359:VRR655368 WBN655359:WBN655368 WLJ655359:WLJ655368 WVF655359:WVF655368 IT720895:IT720904 SP720895:SP720904 ACL720895:ACL720904 AMH720895:AMH720904 AWD720895:AWD720904 BFZ720895:BFZ720904 BPV720895:BPV720904 BZR720895:BZR720904 CJN720895:CJN720904 CTJ720895:CTJ720904 DDF720895:DDF720904 DNB720895:DNB720904 DWX720895:DWX720904 EGT720895:EGT720904 EQP720895:EQP720904 FAL720895:FAL720904 FKH720895:FKH720904 FUD720895:FUD720904 GDZ720895:GDZ720904 GNV720895:GNV720904 GXR720895:GXR720904 HHN720895:HHN720904 HRJ720895:HRJ720904 IBF720895:IBF720904 ILB720895:ILB720904 IUX720895:IUX720904 JET720895:JET720904 JOP720895:JOP720904 JYL720895:JYL720904 KIH720895:KIH720904 KSD720895:KSD720904 LBZ720895:LBZ720904 LLV720895:LLV720904 LVR720895:LVR720904 MFN720895:MFN720904 MPJ720895:MPJ720904 MZF720895:MZF720904 NJB720895:NJB720904 NSX720895:NSX720904 OCT720895:OCT720904 OMP720895:OMP720904 OWL720895:OWL720904 PGH720895:PGH720904 PQD720895:PQD720904 PZZ720895:PZZ720904 QJV720895:QJV720904 QTR720895:QTR720904 RDN720895:RDN720904 RNJ720895:RNJ720904 RXF720895:RXF720904 SHB720895:SHB720904 SQX720895:SQX720904 TAT720895:TAT720904 TKP720895:TKP720904 TUL720895:TUL720904 UEH720895:UEH720904 UOD720895:UOD720904 UXZ720895:UXZ720904 VHV720895:VHV720904 VRR720895:VRR720904 WBN720895:WBN720904 WLJ720895:WLJ720904 WVF720895:WVF720904 IT786431:IT786440 SP786431:SP786440 ACL786431:ACL786440 AMH786431:AMH786440 AWD786431:AWD786440 BFZ786431:BFZ786440 BPV786431:BPV786440 BZR786431:BZR786440 CJN786431:CJN786440 CTJ786431:CTJ786440 DDF786431:DDF786440 DNB786431:DNB786440 DWX786431:DWX786440 EGT786431:EGT786440 EQP786431:EQP786440 FAL786431:FAL786440 FKH786431:FKH786440 FUD786431:FUD786440 GDZ786431:GDZ786440 GNV786431:GNV786440 GXR786431:GXR786440 HHN786431:HHN786440 HRJ786431:HRJ786440 IBF786431:IBF786440 ILB786431:ILB786440 IUX786431:IUX786440 JET786431:JET786440 JOP786431:JOP786440 JYL786431:JYL786440 KIH786431:KIH786440 KSD786431:KSD786440 LBZ786431:LBZ786440 LLV786431:LLV786440 LVR786431:LVR786440 MFN786431:MFN786440 MPJ786431:MPJ786440 MZF786431:MZF786440 NJB786431:NJB786440 NSX786431:NSX786440 OCT786431:OCT786440 OMP786431:OMP786440 OWL786431:OWL786440 PGH786431:PGH786440 PQD786431:PQD786440 PZZ786431:PZZ786440 QJV786431:QJV786440 QTR786431:QTR786440 RDN786431:RDN786440 RNJ786431:RNJ786440 RXF786431:RXF786440 SHB786431:SHB786440 SQX786431:SQX786440 TAT786431:TAT786440 TKP786431:TKP786440 TUL786431:TUL786440 UEH786431:UEH786440 UOD786431:UOD786440 UXZ786431:UXZ786440 VHV786431:VHV786440 VRR786431:VRR786440 WBN786431:WBN786440 WLJ786431:WLJ786440 WVF786431:WVF786440 IT851967:IT851976 SP851967:SP851976 ACL851967:ACL851976 AMH851967:AMH851976 AWD851967:AWD851976 BFZ851967:BFZ851976 BPV851967:BPV851976 BZR851967:BZR851976 CJN851967:CJN851976 CTJ851967:CTJ851976 DDF851967:DDF851976 DNB851967:DNB851976 DWX851967:DWX851976 EGT851967:EGT851976 EQP851967:EQP851976 FAL851967:FAL851976 FKH851967:FKH851976 FUD851967:FUD851976 GDZ851967:GDZ851976 GNV851967:GNV851976 GXR851967:GXR851976 HHN851967:HHN851976 HRJ851967:HRJ851976 IBF851967:IBF851976 ILB851967:ILB851976 IUX851967:IUX851976 JET851967:JET851976 JOP851967:JOP851976 JYL851967:JYL851976 KIH851967:KIH851976 KSD851967:KSD851976 LBZ851967:LBZ851976 LLV851967:LLV851976 LVR851967:LVR851976 MFN851967:MFN851976 MPJ851967:MPJ851976 MZF851967:MZF851976 NJB851967:NJB851976 NSX851967:NSX851976 OCT851967:OCT851976 OMP851967:OMP851976 OWL851967:OWL851976 PGH851967:PGH851976 PQD851967:PQD851976 PZZ851967:PZZ851976 QJV851967:QJV851976 QTR851967:QTR851976 RDN851967:RDN851976 RNJ851967:RNJ851976 RXF851967:RXF851976 SHB851967:SHB851976 SQX851967:SQX851976 TAT851967:TAT851976 TKP851967:TKP851976 TUL851967:TUL851976 UEH851967:UEH851976 UOD851967:UOD851976 UXZ851967:UXZ851976 VHV851967:VHV851976 VRR851967:VRR851976 WBN851967:WBN851976 WLJ851967:WLJ851976 WVF851967:WVF851976 IT917503:IT917512 SP917503:SP917512 ACL917503:ACL917512 AMH917503:AMH917512 AWD917503:AWD917512 BFZ917503:BFZ917512 BPV917503:BPV917512 BZR917503:BZR917512 CJN917503:CJN917512 CTJ917503:CTJ917512 DDF917503:DDF917512 DNB917503:DNB917512 DWX917503:DWX917512 EGT917503:EGT917512 EQP917503:EQP917512 FAL917503:FAL917512 FKH917503:FKH917512 FUD917503:FUD917512 GDZ917503:GDZ917512 GNV917503:GNV917512 GXR917503:GXR917512 HHN917503:HHN917512 HRJ917503:HRJ917512 IBF917503:IBF917512 ILB917503:ILB917512 IUX917503:IUX917512 JET917503:JET917512 JOP917503:JOP917512 JYL917503:JYL917512 KIH917503:KIH917512 KSD917503:KSD917512 LBZ917503:LBZ917512 LLV917503:LLV917512 LVR917503:LVR917512 MFN917503:MFN917512 MPJ917503:MPJ917512 MZF917503:MZF917512 NJB917503:NJB917512 NSX917503:NSX917512 OCT917503:OCT917512 OMP917503:OMP917512 OWL917503:OWL917512 PGH917503:PGH917512 PQD917503:PQD917512 PZZ917503:PZZ917512 QJV917503:QJV917512 QTR917503:QTR917512 RDN917503:RDN917512 RNJ917503:RNJ917512 RXF917503:RXF917512 SHB917503:SHB917512 SQX917503:SQX917512 TAT917503:TAT917512 TKP917503:TKP917512 TUL917503:TUL917512 UEH917503:UEH917512 UOD917503:UOD917512 UXZ917503:UXZ917512 VHV917503:VHV917512 VRR917503:VRR917512 WBN917503:WBN917512 WLJ917503:WLJ917512 WVF917503:WVF917512 IT983039:IT983048 SP983039:SP983048 ACL983039:ACL983048 AMH983039:AMH983048 AWD983039:AWD983048 BFZ983039:BFZ983048 BPV983039:BPV983048 BZR983039:BZR983048 CJN983039:CJN983048 CTJ983039:CTJ983048 DDF983039:DDF983048 DNB983039:DNB983048 DWX983039:DWX983048 EGT983039:EGT983048 EQP983039:EQP983048 FAL983039:FAL983048 FKH983039:FKH983048 FUD983039:FUD983048 GDZ983039:GDZ983048 GNV983039:GNV983048 GXR983039:GXR983048 HHN983039:HHN983048 HRJ983039:HRJ983048 IBF983039:IBF983048 ILB983039:ILB983048 IUX983039:IUX983048 JET983039:JET983048 JOP983039:JOP983048 JYL983039:JYL983048 KIH983039:KIH983048 KSD983039:KSD983048 LBZ983039:LBZ983048 LLV983039:LLV983048 LVR983039:LVR983048 MFN983039:MFN983048 MPJ983039:MPJ983048 MZF983039:MZF983048 NJB983039:NJB983048 NSX983039:NSX983048 OCT983039:OCT983048 OMP983039:OMP983048 OWL983039:OWL983048 PGH983039:PGH983048 PQD983039:PQD983048 PZZ983039:PZZ983048 QJV983039:QJV983048 QTR983039:QTR983048 RDN983039:RDN983048 RNJ983039:RNJ983048 RXF983039:RXF983048 SHB983039:SHB983048 SQX983039:SQX983048 TAT983039:TAT983048 TKP983039:TKP983048 TUL983039:TUL983048 UEH983039:UEH983048 UOD983039:UOD983048 UXZ983039:UXZ983048 VHV983039:VHV983048 VRR983039:VRR983048 WBN983039:WBN983048 WLJ983039:WLJ983048 WVF983039:WVF983048 IN65535:IP65544 SJ65535:SL65544 ACF65535:ACH65544 AMB65535:AMD65544 AVX65535:AVZ65544 BFT65535:BFV65544 BPP65535:BPR65544 BZL65535:BZN65544 CJH65535:CJJ65544 CTD65535:CTF65544 DCZ65535:DDB65544 DMV65535:DMX65544 DWR65535:DWT65544 EGN65535:EGP65544 EQJ65535:EQL65544 FAF65535:FAH65544 FKB65535:FKD65544 FTX65535:FTZ65544 GDT65535:GDV65544 GNP65535:GNR65544 GXL65535:GXN65544 HHH65535:HHJ65544 HRD65535:HRF65544 IAZ65535:IBB65544 IKV65535:IKX65544 IUR65535:IUT65544 JEN65535:JEP65544 JOJ65535:JOL65544 JYF65535:JYH65544 KIB65535:KID65544 KRX65535:KRZ65544 LBT65535:LBV65544 LLP65535:LLR65544 LVL65535:LVN65544 MFH65535:MFJ65544 MPD65535:MPF65544 MYZ65535:MZB65544 NIV65535:NIX65544 NSR65535:NST65544 OCN65535:OCP65544 OMJ65535:OML65544 OWF65535:OWH65544 PGB65535:PGD65544 PPX65535:PPZ65544 PZT65535:PZV65544 QJP65535:QJR65544 QTL65535:QTN65544 RDH65535:RDJ65544 RND65535:RNF65544 RWZ65535:RXB65544 SGV65535:SGX65544 SQR65535:SQT65544 TAN65535:TAP65544 TKJ65535:TKL65544 TUF65535:TUH65544 UEB65535:UED65544 UNX65535:UNZ65544 UXT65535:UXV65544 VHP65535:VHR65544 VRL65535:VRN65544 WBH65535:WBJ65544 WLD65535:WLF65544 WUZ65535:WVB65544 IN131071:IP131080 SJ131071:SL131080 ACF131071:ACH131080 AMB131071:AMD131080 AVX131071:AVZ131080 BFT131071:BFV131080 BPP131071:BPR131080 BZL131071:BZN131080 CJH131071:CJJ131080 CTD131071:CTF131080 DCZ131071:DDB131080 DMV131071:DMX131080 DWR131071:DWT131080 EGN131071:EGP131080 EQJ131071:EQL131080 FAF131071:FAH131080 FKB131071:FKD131080 FTX131071:FTZ131080 GDT131071:GDV131080 GNP131071:GNR131080 GXL131071:GXN131080 HHH131071:HHJ131080 HRD131071:HRF131080 IAZ131071:IBB131080 IKV131071:IKX131080 IUR131071:IUT131080 JEN131071:JEP131080 JOJ131071:JOL131080 JYF131071:JYH131080 KIB131071:KID131080 KRX131071:KRZ131080 LBT131071:LBV131080 LLP131071:LLR131080 LVL131071:LVN131080 MFH131071:MFJ131080 MPD131071:MPF131080 MYZ131071:MZB131080 NIV131071:NIX131080 NSR131071:NST131080 OCN131071:OCP131080 OMJ131071:OML131080 OWF131071:OWH131080 PGB131071:PGD131080 PPX131071:PPZ131080 PZT131071:PZV131080 QJP131071:QJR131080 QTL131071:QTN131080 RDH131071:RDJ131080 RND131071:RNF131080 RWZ131071:RXB131080 SGV131071:SGX131080 SQR131071:SQT131080 TAN131071:TAP131080 TKJ131071:TKL131080 TUF131071:TUH131080 UEB131071:UED131080 UNX131071:UNZ131080 UXT131071:UXV131080 VHP131071:VHR131080 VRL131071:VRN131080 WBH131071:WBJ131080 WLD131071:WLF131080 WUZ131071:WVB131080 IN196607:IP196616 SJ196607:SL196616 ACF196607:ACH196616 AMB196607:AMD196616 AVX196607:AVZ196616 BFT196607:BFV196616 BPP196607:BPR196616 BZL196607:BZN196616 CJH196607:CJJ196616 CTD196607:CTF196616 DCZ196607:DDB196616 DMV196607:DMX196616 DWR196607:DWT196616 EGN196607:EGP196616 EQJ196607:EQL196616 FAF196607:FAH196616 FKB196607:FKD196616 FTX196607:FTZ196616 GDT196607:GDV196616 GNP196607:GNR196616 GXL196607:GXN196616 HHH196607:HHJ196616 HRD196607:HRF196616 IAZ196607:IBB196616 IKV196607:IKX196616 IUR196607:IUT196616 JEN196607:JEP196616 JOJ196607:JOL196616 JYF196607:JYH196616 KIB196607:KID196616 KRX196607:KRZ196616 LBT196607:LBV196616 LLP196607:LLR196616 LVL196607:LVN196616 MFH196607:MFJ196616 MPD196607:MPF196616 MYZ196607:MZB196616 NIV196607:NIX196616 NSR196607:NST196616 OCN196607:OCP196616 OMJ196607:OML196616 OWF196607:OWH196616 PGB196607:PGD196616 PPX196607:PPZ196616 PZT196607:PZV196616 QJP196607:QJR196616 QTL196607:QTN196616 RDH196607:RDJ196616 RND196607:RNF196616 RWZ196607:RXB196616 SGV196607:SGX196616 SQR196607:SQT196616 TAN196607:TAP196616 TKJ196607:TKL196616 TUF196607:TUH196616 UEB196607:UED196616 UNX196607:UNZ196616 UXT196607:UXV196616 VHP196607:VHR196616 VRL196607:VRN196616 WBH196607:WBJ196616 WLD196607:WLF196616 WUZ196607:WVB196616 IN262143:IP262152 SJ262143:SL262152 ACF262143:ACH262152 AMB262143:AMD262152 AVX262143:AVZ262152 BFT262143:BFV262152 BPP262143:BPR262152 BZL262143:BZN262152 CJH262143:CJJ262152 CTD262143:CTF262152 DCZ262143:DDB262152 DMV262143:DMX262152 DWR262143:DWT262152 EGN262143:EGP262152 EQJ262143:EQL262152 FAF262143:FAH262152 FKB262143:FKD262152 FTX262143:FTZ262152 GDT262143:GDV262152 GNP262143:GNR262152 GXL262143:GXN262152 HHH262143:HHJ262152 HRD262143:HRF262152 IAZ262143:IBB262152 IKV262143:IKX262152 IUR262143:IUT262152 JEN262143:JEP262152 JOJ262143:JOL262152 JYF262143:JYH262152 KIB262143:KID262152 KRX262143:KRZ262152 LBT262143:LBV262152 LLP262143:LLR262152 LVL262143:LVN262152 MFH262143:MFJ262152 MPD262143:MPF262152 MYZ262143:MZB262152 NIV262143:NIX262152 NSR262143:NST262152 OCN262143:OCP262152 OMJ262143:OML262152 OWF262143:OWH262152 PGB262143:PGD262152 PPX262143:PPZ262152 PZT262143:PZV262152 QJP262143:QJR262152 QTL262143:QTN262152 RDH262143:RDJ262152 RND262143:RNF262152 RWZ262143:RXB262152 SGV262143:SGX262152 SQR262143:SQT262152 TAN262143:TAP262152 TKJ262143:TKL262152 TUF262143:TUH262152 UEB262143:UED262152 UNX262143:UNZ262152 UXT262143:UXV262152 VHP262143:VHR262152 VRL262143:VRN262152 WBH262143:WBJ262152 WLD262143:WLF262152 WUZ262143:WVB262152 IN327679:IP327688 SJ327679:SL327688 ACF327679:ACH327688 AMB327679:AMD327688 AVX327679:AVZ327688 BFT327679:BFV327688 BPP327679:BPR327688 BZL327679:BZN327688 CJH327679:CJJ327688 CTD327679:CTF327688 DCZ327679:DDB327688 DMV327679:DMX327688 DWR327679:DWT327688 EGN327679:EGP327688 EQJ327679:EQL327688 FAF327679:FAH327688 FKB327679:FKD327688 FTX327679:FTZ327688 GDT327679:GDV327688 GNP327679:GNR327688 GXL327679:GXN327688 HHH327679:HHJ327688 HRD327679:HRF327688 IAZ327679:IBB327688 IKV327679:IKX327688 IUR327679:IUT327688 JEN327679:JEP327688 JOJ327679:JOL327688 JYF327679:JYH327688 KIB327679:KID327688 KRX327679:KRZ327688 LBT327679:LBV327688 LLP327679:LLR327688 LVL327679:LVN327688 MFH327679:MFJ327688 MPD327679:MPF327688 MYZ327679:MZB327688 NIV327679:NIX327688 NSR327679:NST327688 OCN327679:OCP327688 OMJ327679:OML327688 OWF327679:OWH327688 PGB327679:PGD327688 PPX327679:PPZ327688 PZT327679:PZV327688 QJP327679:QJR327688 QTL327679:QTN327688 RDH327679:RDJ327688 RND327679:RNF327688 RWZ327679:RXB327688 SGV327679:SGX327688 SQR327679:SQT327688 TAN327679:TAP327688 TKJ327679:TKL327688 TUF327679:TUH327688 UEB327679:UED327688 UNX327679:UNZ327688 UXT327679:UXV327688 VHP327679:VHR327688 VRL327679:VRN327688 WBH327679:WBJ327688 WLD327679:WLF327688 WUZ327679:WVB327688 IN393215:IP393224 SJ393215:SL393224 ACF393215:ACH393224 AMB393215:AMD393224 AVX393215:AVZ393224 BFT393215:BFV393224 BPP393215:BPR393224 BZL393215:BZN393224 CJH393215:CJJ393224 CTD393215:CTF393224 DCZ393215:DDB393224 DMV393215:DMX393224 DWR393215:DWT393224 EGN393215:EGP393224 EQJ393215:EQL393224 FAF393215:FAH393224 FKB393215:FKD393224 FTX393215:FTZ393224 GDT393215:GDV393224 GNP393215:GNR393224 GXL393215:GXN393224 HHH393215:HHJ393224 HRD393215:HRF393224 IAZ393215:IBB393224 IKV393215:IKX393224 IUR393215:IUT393224 JEN393215:JEP393224 JOJ393215:JOL393224 JYF393215:JYH393224 KIB393215:KID393224 KRX393215:KRZ393224 LBT393215:LBV393224 LLP393215:LLR393224 LVL393215:LVN393224 MFH393215:MFJ393224 MPD393215:MPF393224 MYZ393215:MZB393224 NIV393215:NIX393224 NSR393215:NST393224 OCN393215:OCP393224 OMJ393215:OML393224 OWF393215:OWH393224 PGB393215:PGD393224 PPX393215:PPZ393224 PZT393215:PZV393224 QJP393215:QJR393224 QTL393215:QTN393224 RDH393215:RDJ393224 RND393215:RNF393224 RWZ393215:RXB393224 SGV393215:SGX393224 SQR393215:SQT393224 TAN393215:TAP393224 TKJ393215:TKL393224 TUF393215:TUH393224 UEB393215:UED393224 UNX393215:UNZ393224 UXT393215:UXV393224 VHP393215:VHR393224 VRL393215:VRN393224 WBH393215:WBJ393224 WLD393215:WLF393224 WUZ393215:WVB393224 IN458751:IP458760 SJ458751:SL458760 ACF458751:ACH458760 AMB458751:AMD458760 AVX458751:AVZ458760 BFT458751:BFV458760 BPP458751:BPR458760 BZL458751:BZN458760 CJH458751:CJJ458760 CTD458751:CTF458760 DCZ458751:DDB458760 DMV458751:DMX458760 DWR458751:DWT458760 EGN458751:EGP458760 EQJ458751:EQL458760 FAF458751:FAH458760 FKB458751:FKD458760 FTX458751:FTZ458760 GDT458751:GDV458760 GNP458751:GNR458760 GXL458751:GXN458760 HHH458751:HHJ458760 HRD458751:HRF458760 IAZ458751:IBB458760 IKV458751:IKX458760 IUR458751:IUT458760 JEN458751:JEP458760 JOJ458751:JOL458760 JYF458751:JYH458760 KIB458751:KID458760 KRX458751:KRZ458760 LBT458751:LBV458760 LLP458751:LLR458760 LVL458751:LVN458760 MFH458751:MFJ458760 MPD458751:MPF458760 MYZ458751:MZB458760 NIV458751:NIX458760 NSR458751:NST458760 OCN458751:OCP458760 OMJ458751:OML458760 OWF458751:OWH458760 PGB458751:PGD458760 PPX458751:PPZ458760 PZT458751:PZV458760 QJP458751:QJR458760 QTL458751:QTN458760 RDH458751:RDJ458760 RND458751:RNF458760 RWZ458751:RXB458760 SGV458751:SGX458760 SQR458751:SQT458760 TAN458751:TAP458760 TKJ458751:TKL458760 TUF458751:TUH458760 UEB458751:UED458760 UNX458751:UNZ458760 UXT458751:UXV458760 VHP458751:VHR458760 VRL458751:VRN458760 WBH458751:WBJ458760 WLD458751:WLF458760 WUZ458751:WVB458760 IN524287:IP524296 SJ524287:SL524296 ACF524287:ACH524296 AMB524287:AMD524296 AVX524287:AVZ524296 BFT524287:BFV524296 BPP524287:BPR524296 BZL524287:BZN524296 CJH524287:CJJ524296 CTD524287:CTF524296 DCZ524287:DDB524296 DMV524287:DMX524296 DWR524287:DWT524296 EGN524287:EGP524296 EQJ524287:EQL524296 FAF524287:FAH524296 FKB524287:FKD524296 FTX524287:FTZ524296 GDT524287:GDV524296 GNP524287:GNR524296 GXL524287:GXN524296 HHH524287:HHJ524296 HRD524287:HRF524296 IAZ524287:IBB524296 IKV524287:IKX524296 IUR524287:IUT524296 JEN524287:JEP524296 JOJ524287:JOL524296 JYF524287:JYH524296 KIB524287:KID524296 KRX524287:KRZ524296 LBT524287:LBV524296 LLP524287:LLR524296 LVL524287:LVN524296 MFH524287:MFJ524296 MPD524287:MPF524296 MYZ524287:MZB524296 NIV524287:NIX524296 NSR524287:NST524296 OCN524287:OCP524296 OMJ524287:OML524296 OWF524287:OWH524296 PGB524287:PGD524296 PPX524287:PPZ524296 PZT524287:PZV524296 QJP524287:QJR524296 QTL524287:QTN524296 RDH524287:RDJ524296 RND524287:RNF524296 RWZ524287:RXB524296 SGV524287:SGX524296 SQR524287:SQT524296 TAN524287:TAP524296 TKJ524287:TKL524296 TUF524287:TUH524296 UEB524287:UED524296 UNX524287:UNZ524296 UXT524287:UXV524296 VHP524287:VHR524296 VRL524287:VRN524296 WBH524287:WBJ524296 WLD524287:WLF524296 WUZ524287:WVB524296 IN589823:IP589832 SJ589823:SL589832 ACF589823:ACH589832 AMB589823:AMD589832 AVX589823:AVZ589832 BFT589823:BFV589832 BPP589823:BPR589832 BZL589823:BZN589832 CJH589823:CJJ589832 CTD589823:CTF589832 DCZ589823:DDB589832 DMV589823:DMX589832 DWR589823:DWT589832 EGN589823:EGP589832 EQJ589823:EQL589832 FAF589823:FAH589832 FKB589823:FKD589832 FTX589823:FTZ589832 GDT589823:GDV589832 GNP589823:GNR589832 GXL589823:GXN589832 HHH589823:HHJ589832 HRD589823:HRF589832 IAZ589823:IBB589832 IKV589823:IKX589832 IUR589823:IUT589832 JEN589823:JEP589832 JOJ589823:JOL589832 JYF589823:JYH589832 KIB589823:KID589832 KRX589823:KRZ589832 LBT589823:LBV589832 LLP589823:LLR589832 LVL589823:LVN589832 MFH589823:MFJ589832 MPD589823:MPF589832 MYZ589823:MZB589832 NIV589823:NIX589832 NSR589823:NST589832 OCN589823:OCP589832 OMJ589823:OML589832 OWF589823:OWH589832 PGB589823:PGD589832 PPX589823:PPZ589832 PZT589823:PZV589832 QJP589823:QJR589832 QTL589823:QTN589832 RDH589823:RDJ589832 RND589823:RNF589832 RWZ589823:RXB589832 SGV589823:SGX589832 SQR589823:SQT589832 TAN589823:TAP589832 TKJ589823:TKL589832 TUF589823:TUH589832 UEB589823:UED589832 UNX589823:UNZ589832 UXT589823:UXV589832 VHP589823:VHR589832 VRL589823:VRN589832 WBH589823:WBJ589832 WLD589823:WLF589832 WUZ589823:WVB589832 IN655359:IP655368 SJ655359:SL655368 ACF655359:ACH655368 AMB655359:AMD655368 AVX655359:AVZ655368 BFT655359:BFV655368 BPP655359:BPR655368 BZL655359:BZN655368 CJH655359:CJJ655368 CTD655359:CTF655368 DCZ655359:DDB655368 DMV655359:DMX655368 DWR655359:DWT655368 EGN655359:EGP655368 EQJ655359:EQL655368 FAF655359:FAH655368 FKB655359:FKD655368 FTX655359:FTZ655368 GDT655359:GDV655368 GNP655359:GNR655368 GXL655359:GXN655368 HHH655359:HHJ655368 HRD655359:HRF655368 IAZ655359:IBB655368 IKV655359:IKX655368 IUR655359:IUT655368 JEN655359:JEP655368 JOJ655359:JOL655368 JYF655359:JYH655368 KIB655359:KID655368 KRX655359:KRZ655368 LBT655359:LBV655368 LLP655359:LLR655368 LVL655359:LVN655368 MFH655359:MFJ655368 MPD655359:MPF655368 MYZ655359:MZB655368 NIV655359:NIX655368 NSR655359:NST655368 OCN655359:OCP655368 OMJ655359:OML655368 OWF655359:OWH655368 PGB655359:PGD655368 PPX655359:PPZ655368 PZT655359:PZV655368 QJP655359:QJR655368 QTL655359:QTN655368 RDH655359:RDJ655368 RND655359:RNF655368 RWZ655359:RXB655368 SGV655359:SGX655368 SQR655359:SQT655368 TAN655359:TAP655368 TKJ655359:TKL655368 TUF655359:TUH655368 UEB655359:UED655368 UNX655359:UNZ655368 UXT655359:UXV655368 VHP655359:VHR655368 VRL655359:VRN655368 WBH655359:WBJ655368 WLD655359:WLF655368 WUZ655359:WVB655368 IN720895:IP720904 SJ720895:SL720904 ACF720895:ACH720904 AMB720895:AMD720904 AVX720895:AVZ720904 BFT720895:BFV720904 BPP720895:BPR720904 BZL720895:BZN720904 CJH720895:CJJ720904 CTD720895:CTF720904 DCZ720895:DDB720904 DMV720895:DMX720904 DWR720895:DWT720904 EGN720895:EGP720904 EQJ720895:EQL720904 FAF720895:FAH720904 FKB720895:FKD720904 FTX720895:FTZ720904 GDT720895:GDV720904 GNP720895:GNR720904 GXL720895:GXN720904 HHH720895:HHJ720904 HRD720895:HRF720904 IAZ720895:IBB720904 IKV720895:IKX720904 IUR720895:IUT720904 JEN720895:JEP720904 JOJ720895:JOL720904 JYF720895:JYH720904 KIB720895:KID720904 KRX720895:KRZ720904 LBT720895:LBV720904 LLP720895:LLR720904 LVL720895:LVN720904 MFH720895:MFJ720904 MPD720895:MPF720904 MYZ720895:MZB720904 NIV720895:NIX720904 NSR720895:NST720904 OCN720895:OCP720904 OMJ720895:OML720904 OWF720895:OWH720904 PGB720895:PGD720904 PPX720895:PPZ720904 PZT720895:PZV720904 QJP720895:QJR720904 QTL720895:QTN720904 RDH720895:RDJ720904 RND720895:RNF720904 RWZ720895:RXB720904 SGV720895:SGX720904 SQR720895:SQT720904 TAN720895:TAP720904 TKJ720895:TKL720904 TUF720895:TUH720904 UEB720895:UED720904 UNX720895:UNZ720904 UXT720895:UXV720904 VHP720895:VHR720904 VRL720895:VRN720904 WBH720895:WBJ720904 WLD720895:WLF720904 WUZ720895:WVB720904 IN786431:IP786440 SJ786431:SL786440 ACF786431:ACH786440 AMB786431:AMD786440 AVX786431:AVZ786440 BFT786431:BFV786440 BPP786431:BPR786440 BZL786431:BZN786440 CJH786431:CJJ786440 CTD786431:CTF786440 DCZ786431:DDB786440 DMV786431:DMX786440 DWR786431:DWT786440 EGN786431:EGP786440 EQJ786431:EQL786440 FAF786431:FAH786440 FKB786431:FKD786440 FTX786431:FTZ786440 GDT786431:GDV786440 GNP786431:GNR786440 GXL786431:GXN786440 HHH786431:HHJ786440 HRD786431:HRF786440 IAZ786431:IBB786440 IKV786431:IKX786440 IUR786431:IUT786440 JEN786431:JEP786440 JOJ786431:JOL786440 JYF786431:JYH786440 KIB786431:KID786440 KRX786431:KRZ786440 LBT786431:LBV786440 LLP786431:LLR786440 LVL786431:LVN786440 MFH786431:MFJ786440 MPD786431:MPF786440 MYZ786431:MZB786440 NIV786431:NIX786440 NSR786431:NST786440 OCN786431:OCP786440 OMJ786431:OML786440 OWF786431:OWH786440 PGB786431:PGD786440 PPX786431:PPZ786440 PZT786431:PZV786440 QJP786431:QJR786440 QTL786431:QTN786440 RDH786431:RDJ786440 RND786431:RNF786440 RWZ786431:RXB786440 SGV786431:SGX786440 SQR786431:SQT786440 TAN786431:TAP786440 TKJ786431:TKL786440 TUF786431:TUH786440 UEB786431:UED786440 UNX786431:UNZ786440 UXT786431:UXV786440 VHP786431:VHR786440 VRL786431:VRN786440 WBH786431:WBJ786440 WLD786431:WLF786440 WUZ786431:WVB786440 IN851967:IP851976 SJ851967:SL851976 ACF851967:ACH851976 AMB851967:AMD851976 AVX851967:AVZ851976 BFT851967:BFV851976 BPP851967:BPR851976 BZL851967:BZN851976 CJH851967:CJJ851976 CTD851967:CTF851976 DCZ851967:DDB851976 DMV851967:DMX851976 DWR851967:DWT851976 EGN851967:EGP851976 EQJ851967:EQL851976 FAF851967:FAH851976 FKB851967:FKD851976 FTX851967:FTZ851976 GDT851967:GDV851976 GNP851967:GNR851976 GXL851967:GXN851976 HHH851967:HHJ851976 HRD851967:HRF851976 IAZ851967:IBB851976 IKV851967:IKX851976 IUR851967:IUT851976 JEN851967:JEP851976 JOJ851967:JOL851976 JYF851967:JYH851976 KIB851967:KID851976 KRX851967:KRZ851976 LBT851967:LBV851976 LLP851967:LLR851976 LVL851967:LVN851976 MFH851967:MFJ851976 MPD851967:MPF851976 MYZ851967:MZB851976 NIV851967:NIX851976 NSR851967:NST851976 OCN851967:OCP851976 OMJ851967:OML851976 OWF851967:OWH851976 PGB851967:PGD851976 PPX851967:PPZ851976 PZT851967:PZV851976 QJP851967:QJR851976 QTL851967:QTN851976 RDH851967:RDJ851976 RND851967:RNF851976 RWZ851967:RXB851976 SGV851967:SGX851976 SQR851967:SQT851976 TAN851967:TAP851976 TKJ851967:TKL851976 TUF851967:TUH851976 UEB851967:UED851976 UNX851967:UNZ851976 UXT851967:UXV851976 VHP851967:VHR851976 VRL851967:VRN851976 WBH851967:WBJ851976 WLD851967:WLF851976 WUZ851967:WVB851976 IN917503:IP917512 SJ917503:SL917512 ACF917503:ACH917512 AMB917503:AMD917512 AVX917503:AVZ917512 BFT917503:BFV917512 BPP917503:BPR917512 BZL917503:BZN917512 CJH917503:CJJ917512 CTD917503:CTF917512 DCZ917503:DDB917512 DMV917503:DMX917512 DWR917503:DWT917512 EGN917503:EGP917512 EQJ917503:EQL917512 FAF917503:FAH917512 FKB917503:FKD917512 FTX917503:FTZ917512 GDT917503:GDV917512 GNP917503:GNR917512 GXL917503:GXN917512 HHH917503:HHJ917512 HRD917503:HRF917512 IAZ917503:IBB917512 IKV917503:IKX917512 IUR917503:IUT917512 JEN917503:JEP917512 JOJ917503:JOL917512 JYF917503:JYH917512 KIB917503:KID917512 KRX917503:KRZ917512 LBT917503:LBV917512 LLP917503:LLR917512 LVL917503:LVN917512 MFH917503:MFJ917512 MPD917503:MPF917512 MYZ917503:MZB917512 NIV917503:NIX917512 NSR917503:NST917512 OCN917503:OCP917512 OMJ917503:OML917512 OWF917503:OWH917512 PGB917503:PGD917512 PPX917503:PPZ917512 PZT917503:PZV917512 QJP917503:QJR917512 QTL917503:QTN917512 RDH917503:RDJ917512 RND917503:RNF917512 RWZ917503:RXB917512 SGV917503:SGX917512 SQR917503:SQT917512 TAN917503:TAP917512 TKJ917503:TKL917512 TUF917503:TUH917512 UEB917503:UED917512 UNX917503:UNZ917512 UXT917503:UXV917512 VHP917503:VHR917512 VRL917503:VRN917512 WBH917503:WBJ917512 WLD917503:WLF917512 WUZ917503:WVB917512 IN983039:IP983048 SJ983039:SL983048 ACF983039:ACH983048 AMB983039:AMD983048 AVX983039:AVZ983048 BFT983039:BFV983048 BPP983039:BPR983048 BZL983039:BZN983048 CJH983039:CJJ983048 CTD983039:CTF983048 DCZ983039:DDB983048 DMV983039:DMX983048 DWR983039:DWT983048 EGN983039:EGP983048 EQJ983039:EQL983048 FAF983039:FAH983048 FKB983039:FKD983048 FTX983039:FTZ983048 GDT983039:GDV983048 GNP983039:GNR983048 GXL983039:GXN983048 HHH983039:HHJ983048 HRD983039:HRF983048 IAZ983039:IBB983048 IKV983039:IKX983048 IUR983039:IUT983048 JEN983039:JEP983048 JOJ983039:JOL983048 JYF983039:JYH983048 KIB983039:KID983048 KRX983039:KRZ983048 LBT983039:LBV983048 LLP983039:LLR983048 LVL983039:LVN983048 MFH983039:MFJ983048 MPD983039:MPF983048 MYZ983039:MZB983048 NIV983039:NIX983048 NSR983039:NST983048 OCN983039:OCP983048 OMJ983039:OML983048 OWF983039:OWH983048 PGB983039:PGD983048 PPX983039:PPZ983048 PZT983039:PZV983048 QJP983039:QJR983048 QTL983039:QTN983048 RDH983039:RDJ983048 RND983039:RNF983048 RWZ983039:RXB983048 SGV983039:SGX983048 SQR983039:SQT983048 TAN983039:TAP983048 TKJ983039:TKL983048 TUF983039:TUH983048 UEB983039:UED983048 UNX983039:UNZ983048 UXT983039:UXV983048 VHP983039:VHR983048 VRL983039:VRN983048 WBH983039:WBJ983048 WLD983039:WLF983048 WUZ983039:WVB983048 JD65535:JD65544 SZ65535:SZ65544 ACV65535:ACV65544 AMR65535:AMR65544 AWN65535:AWN65544 BGJ65535:BGJ65544 BQF65535:BQF65544 CAB65535:CAB65544 CJX65535:CJX65544 CTT65535:CTT65544 DDP65535:DDP65544 DNL65535:DNL65544 DXH65535:DXH65544 EHD65535:EHD65544 EQZ65535:EQZ65544 FAV65535:FAV65544 FKR65535:FKR65544 FUN65535:FUN65544 GEJ65535:GEJ65544 GOF65535:GOF65544 GYB65535:GYB65544 HHX65535:HHX65544 HRT65535:HRT65544 IBP65535:IBP65544 ILL65535:ILL65544 IVH65535:IVH65544 JFD65535:JFD65544 JOZ65535:JOZ65544 JYV65535:JYV65544 KIR65535:KIR65544 KSN65535:KSN65544 LCJ65535:LCJ65544 LMF65535:LMF65544 LWB65535:LWB65544 MFX65535:MFX65544 MPT65535:MPT65544 MZP65535:MZP65544 NJL65535:NJL65544 NTH65535:NTH65544 ODD65535:ODD65544 OMZ65535:OMZ65544 OWV65535:OWV65544 PGR65535:PGR65544 PQN65535:PQN65544 QAJ65535:QAJ65544 QKF65535:QKF65544 QUB65535:QUB65544 RDX65535:RDX65544 RNT65535:RNT65544 RXP65535:RXP65544 SHL65535:SHL65544 SRH65535:SRH65544 TBD65535:TBD65544 TKZ65535:TKZ65544 TUV65535:TUV65544 UER65535:UER65544 UON65535:UON65544 UYJ65535:UYJ65544 VIF65535:VIF65544 VSB65535:VSB65544 WBX65535:WBX65544 WLT65535:WLT65544 WVP65535:WVP65544 JD131071:JD131080 SZ131071:SZ131080 ACV131071:ACV131080 AMR131071:AMR131080 AWN131071:AWN131080 BGJ131071:BGJ131080 BQF131071:BQF131080 CAB131071:CAB131080 CJX131071:CJX131080 CTT131071:CTT131080 DDP131071:DDP131080 DNL131071:DNL131080 DXH131071:DXH131080 EHD131071:EHD131080 EQZ131071:EQZ131080 FAV131071:FAV131080 FKR131071:FKR131080 FUN131071:FUN131080 GEJ131071:GEJ131080 GOF131071:GOF131080 GYB131071:GYB131080 HHX131071:HHX131080 HRT131071:HRT131080 IBP131071:IBP131080 ILL131071:ILL131080 IVH131071:IVH131080 JFD131071:JFD131080 JOZ131071:JOZ131080 JYV131071:JYV131080 KIR131071:KIR131080 KSN131071:KSN131080 LCJ131071:LCJ131080 LMF131071:LMF131080 LWB131071:LWB131080 MFX131071:MFX131080 MPT131071:MPT131080 MZP131071:MZP131080 NJL131071:NJL131080 NTH131071:NTH131080 ODD131071:ODD131080 OMZ131071:OMZ131080 OWV131071:OWV131080 PGR131071:PGR131080 PQN131071:PQN131080 QAJ131071:QAJ131080 QKF131071:QKF131080 QUB131071:QUB131080 RDX131071:RDX131080 RNT131071:RNT131080 RXP131071:RXP131080 SHL131071:SHL131080 SRH131071:SRH131080 TBD131071:TBD131080 TKZ131071:TKZ131080 TUV131071:TUV131080 UER131071:UER131080 UON131071:UON131080 UYJ131071:UYJ131080 VIF131071:VIF131080 VSB131071:VSB131080 WBX131071:WBX131080 WLT131071:WLT131080 WVP131071:WVP131080 JD196607:JD196616 SZ196607:SZ196616 ACV196607:ACV196616 AMR196607:AMR196616 AWN196607:AWN196616 BGJ196607:BGJ196616 BQF196607:BQF196616 CAB196607:CAB196616 CJX196607:CJX196616 CTT196607:CTT196616 DDP196607:DDP196616 DNL196607:DNL196616 DXH196607:DXH196616 EHD196607:EHD196616 EQZ196607:EQZ196616 FAV196607:FAV196616 FKR196607:FKR196616 FUN196607:FUN196616 GEJ196607:GEJ196616 GOF196607:GOF196616 GYB196607:GYB196616 HHX196607:HHX196616 HRT196607:HRT196616 IBP196607:IBP196616 ILL196607:ILL196616 IVH196607:IVH196616 JFD196607:JFD196616 JOZ196607:JOZ196616 JYV196607:JYV196616 KIR196607:KIR196616 KSN196607:KSN196616 LCJ196607:LCJ196616 LMF196607:LMF196616 LWB196607:LWB196616 MFX196607:MFX196616 MPT196607:MPT196616 MZP196607:MZP196616 NJL196607:NJL196616 NTH196607:NTH196616 ODD196607:ODD196616 OMZ196607:OMZ196616 OWV196607:OWV196616 PGR196607:PGR196616 PQN196607:PQN196616 QAJ196607:QAJ196616 QKF196607:QKF196616 QUB196607:QUB196616 RDX196607:RDX196616 RNT196607:RNT196616 RXP196607:RXP196616 SHL196607:SHL196616 SRH196607:SRH196616 TBD196607:TBD196616 TKZ196607:TKZ196616 TUV196607:TUV196616 UER196607:UER196616 UON196607:UON196616 UYJ196607:UYJ196616 VIF196607:VIF196616 VSB196607:VSB196616 WBX196607:WBX196616 WLT196607:WLT196616 WVP196607:WVP196616 JD262143:JD262152 SZ262143:SZ262152 ACV262143:ACV262152 AMR262143:AMR262152 AWN262143:AWN262152 BGJ262143:BGJ262152 BQF262143:BQF262152 CAB262143:CAB262152 CJX262143:CJX262152 CTT262143:CTT262152 DDP262143:DDP262152 DNL262143:DNL262152 DXH262143:DXH262152 EHD262143:EHD262152 EQZ262143:EQZ262152 FAV262143:FAV262152 FKR262143:FKR262152 FUN262143:FUN262152 GEJ262143:GEJ262152 GOF262143:GOF262152 GYB262143:GYB262152 HHX262143:HHX262152 HRT262143:HRT262152 IBP262143:IBP262152 ILL262143:ILL262152 IVH262143:IVH262152 JFD262143:JFD262152 JOZ262143:JOZ262152 JYV262143:JYV262152 KIR262143:KIR262152 KSN262143:KSN262152 LCJ262143:LCJ262152 LMF262143:LMF262152 LWB262143:LWB262152 MFX262143:MFX262152 MPT262143:MPT262152 MZP262143:MZP262152 NJL262143:NJL262152 NTH262143:NTH262152 ODD262143:ODD262152 OMZ262143:OMZ262152 OWV262143:OWV262152 PGR262143:PGR262152 PQN262143:PQN262152 QAJ262143:QAJ262152 QKF262143:QKF262152 QUB262143:QUB262152 RDX262143:RDX262152 RNT262143:RNT262152 RXP262143:RXP262152 SHL262143:SHL262152 SRH262143:SRH262152 TBD262143:TBD262152 TKZ262143:TKZ262152 TUV262143:TUV262152 UER262143:UER262152 UON262143:UON262152 UYJ262143:UYJ262152 VIF262143:VIF262152 VSB262143:VSB262152 WBX262143:WBX262152 WLT262143:WLT262152 WVP262143:WVP262152 JD327679:JD327688 SZ327679:SZ327688 ACV327679:ACV327688 AMR327679:AMR327688 AWN327679:AWN327688 BGJ327679:BGJ327688 BQF327679:BQF327688 CAB327679:CAB327688 CJX327679:CJX327688 CTT327679:CTT327688 DDP327679:DDP327688 DNL327679:DNL327688 DXH327679:DXH327688 EHD327679:EHD327688 EQZ327679:EQZ327688 FAV327679:FAV327688 FKR327679:FKR327688 FUN327679:FUN327688 GEJ327679:GEJ327688 GOF327679:GOF327688 GYB327679:GYB327688 HHX327679:HHX327688 HRT327679:HRT327688 IBP327679:IBP327688 ILL327679:ILL327688 IVH327679:IVH327688 JFD327679:JFD327688 JOZ327679:JOZ327688 JYV327679:JYV327688 KIR327679:KIR327688 KSN327679:KSN327688 LCJ327679:LCJ327688 LMF327679:LMF327688 LWB327679:LWB327688 MFX327679:MFX327688 MPT327679:MPT327688 MZP327679:MZP327688 NJL327679:NJL327688 NTH327679:NTH327688 ODD327679:ODD327688 OMZ327679:OMZ327688 OWV327679:OWV327688 PGR327679:PGR327688 PQN327679:PQN327688 QAJ327679:QAJ327688 QKF327679:QKF327688 QUB327679:QUB327688 RDX327679:RDX327688 RNT327679:RNT327688 RXP327679:RXP327688 SHL327679:SHL327688 SRH327679:SRH327688 TBD327679:TBD327688 TKZ327679:TKZ327688 TUV327679:TUV327688 UER327679:UER327688 UON327679:UON327688 UYJ327679:UYJ327688 VIF327679:VIF327688 VSB327679:VSB327688 WBX327679:WBX327688 WLT327679:WLT327688 WVP327679:WVP327688 JD393215:JD393224 SZ393215:SZ393224 ACV393215:ACV393224 AMR393215:AMR393224 AWN393215:AWN393224 BGJ393215:BGJ393224 BQF393215:BQF393224 CAB393215:CAB393224 CJX393215:CJX393224 CTT393215:CTT393224 DDP393215:DDP393224 DNL393215:DNL393224 DXH393215:DXH393224 EHD393215:EHD393224 EQZ393215:EQZ393224 FAV393215:FAV393224 FKR393215:FKR393224 FUN393215:FUN393224 GEJ393215:GEJ393224 GOF393215:GOF393224 GYB393215:GYB393224 HHX393215:HHX393224 HRT393215:HRT393224 IBP393215:IBP393224 ILL393215:ILL393224 IVH393215:IVH393224 JFD393215:JFD393224 JOZ393215:JOZ393224 JYV393215:JYV393224 KIR393215:KIR393224 KSN393215:KSN393224 LCJ393215:LCJ393224 LMF393215:LMF393224 LWB393215:LWB393224 MFX393215:MFX393224 MPT393215:MPT393224 MZP393215:MZP393224 NJL393215:NJL393224 NTH393215:NTH393224 ODD393215:ODD393224 OMZ393215:OMZ393224 OWV393215:OWV393224 PGR393215:PGR393224 PQN393215:PQN393224 QAJ393215:QAJ393224 QKF393215:QKF393224 QUB393215:QUB393224 RDX393215:RDX393224 RNT393215:RNT393224 RXP393215:RXP393224 SHL393215:SHL393224 SRH393215:SRH393224 TBD393215:TBD393224 TKZ393215:TKZ393224 TUV393215:TUV393224 UER393215:UER393224 UON393215:UON393224 UYJ393215:UYJ393224 VIF393215:VIF393224 VSB393215:VSB393224 WBX393215:WBX393224 WLT393215:WLT393224 WVP393215:WVP393224 JD458751:JD458760 SZ458751:SZ458760 ACV458751:ACV458760 AMR458751:AMR458760 AWN458751:AWN458760 BGJ458751:BGJ458760 BQF458751:BQF458760 CAB458751:CAB458760 CJX458751:CJX458760 CTT458751:CTT458760 DDP458751:DDP458760 DNL458751:DNL458760 DXH458751:DXH458760 EHD458751:EHD458760 EQZ458751:EQZ458760 FAV458751:FAV458760 FKR458751:FKR458760 FUN458751:FUN458760 GEJ458751:GEJ458760 GOF458751:GOF458760 GYB458751:GYB458760 HHX458751:HHX458760 HRT458751:HRT458760 IBP458751:IBP458760 ILL458751:ILL458760 IVH458751:IVH458760 JFD458751:JFD458760 JOZ458751:JOZ458760 JYV458751:JYV458760 KIR458751:KIR458760 KSN458751:KSN458760 LCJ458751:LCJ458760 LMF458751:LMF458760 LWB458751:LWB458760 MFX458751:MFX458760 MPT458751:MPT458760 MZP458751:MZP458760 NJL458751:NJL458760 NTH458751:NTH458760 ODD458751:ODD458760 OMZ458751:OMZ458760 OWV458751:OWV458760 PGR458751:PGR458760 PQN458751:PQN458760 QAJ458751:QAJ458760 QKF458751:QKF458760 QUB458751:QUB458760 RDX458751:RDX458760 RNT458751:RNT458760 RXP458751:RXP458760 SHL458751:SHL458760 SRH458751:SRH458760 TBD458751:TBD458760 TKZ458751:TKZ458760 TUV458751:TUV458760 UER458751:UER458760 UON458751:UON458760 UYJ458751:UYJ458760 VIF458751:VIF458760 VSB458751:VSB458760 WBX458751:WBX458760 WLT458751:WLT458760 WVP458751:WVP458760 JD524287:JD524296 SZ524287:SZ524296 ACV524287:ACV524296 AMR524287:AMR524296 AWN524287:AWN524296 BGJ524287:BGJ524296 BQF524287:BQF524296 CAB524287:CAB524296 CJX524287:CJX524296 CTT524287:CTT524296 DDP524287:DDP524296 DNL524287:DNL524296 DXH524287:DXH524296 EHD524287:EHD524296 EQZ524287:EQZ524296 FAV524287:FAV524296 FKR524287:FKR524296 FUN524287:FUN524296 GEJ524287:GEJ524296 GOF524287:GOF524296 GYB524287:GYB524296 HHX524287:HHX524296 HRT524287:HRT524296 IBP524287:IBP524296 ILL524287:ILL524296 IVH524287:IVH524296 JFD524287:JFD524296 JOZ524287:JOZ524296 JYV524287:JYV524296 KIR524287:KIR524296 KSN524287:KSN524296 LCJ524287:LCJ524296 LMF524287:LMF524296 LWB524287:LWB524296 MFX524287:MFX524296 MPT524287:MPT524296 MZP524287:MZP524296 NJL524287:NJL524296 NTH524287:NTH524296 ODD524287:ODD524296 OMZ524287:OMZ524296 OWV524287:OWV524296 PGR524287:PGR524296 PQN524287:PQN524296 QAJ524287:QAJ524296 QKF524287:QKF524296 QUB524287:QUB524296 RDX524287:RDX524296 RNT524287:RNT524296 RXP524287:RXP524296 SHL524287:SHL524296 SRH524287:SRH524296 TBD524287:TBD524296 TKZ524287:TKZ524296 TUV524287:TUV524296 UER524287:UER524296 UON524287:UON524296 UYJ524287:UYJ524296 VIF524287:VIF524296 VSB524287:VSB524296 WBX524287:WBX524296 WLT524287:WLT524296 WVP524287:WVP524296 JD589823:JD589832 SZ589823:SZ589832 ACV589823:ACV589832 AMR589823:AMR589832 AWN589823:AWN589832 BGJ589823:BGJ589832 BQF589823:BQF589832 CAB589823:CAB589832 CJX589823:CJX589832 CTT589823:CTT589832 DDP589823:DDP589832 DNL589823:DNL589832 DXH589823:DXH589832 EHD589823:EHD589832 EQZ589823:EQZ589832 FAV589823:FAV589832 FKR589823:FKR589832 FUN589823:FUN589832 GEJ589823:GEJ589832 GOF589823:GOF589832 GYB589823:GYB589832 HHX589823:HHX589832 HRT589823:HRT589832 IBP589823:IBP589832 ILL589823:ILL589832 IVH589823:IVH589832 JFD589823:JFD589832 JOZ589823:JOZ589832 JYV589823:JYV589832 KIR589823:KIR589832 KSN589823:KSN589832 LCJ589823:LCJ589832 LMF589823:LMF589832 LWB589823:LWB589832 MFX589823:MFX589832 MPT589823:MPT589832 MZP589823:MZP589832 NJL589823:NJL589832 NTH589823:NTH589832 ODD589823:ODD589832 OMZ589823:OMZ589832 OWV589823:OWV589832 PGR589823:PGR589832 PQN589823:PQN589832 QAJ589823:QAJ589832 QKF589823:QKF589832 QUB589823:QUB589832 RDX589823:RDX589832 RNT589823:RNT589832 RXP589823:RXP589832 SHL589823:SHL589832 SRH589823:SRH589832 TBD589823:TBD589832 TKZ589823:TKZ589832 TUV589823:TUV589832 UER589823:UER589832 UON589823:UON589832 UYJ589823:UYJ589832 VIF589823:VIF589832 VSB589823:VSB589832 WBX589823:WBX589832 WLT589823:WLT589832 WVP589823:WVP589832 JD655359:JD655368 SZ655359:SZ655368 ACV655359:ACV655368 AMR655359:AMR655368 AWN655359:AWN655368 BGJ655359:BGJ655368 BQF655359:BQF655368 CAB655359:CAB655368 CJX655359:CJX655368 CTT655359:CTT655368 DDP655359:DDP655368 DNL655359:DNL655368 DXH655359:DXH655368 EHD655359:EHD655368 EQZ655359:EQZ655368 FAV655359:FAV655368 FKR655359:FKR655368 FUN655359:FUN655368 GEJ655359:GEJ655368 GOF655359:GOF655368 GYB655359:GYB655368 HHX655359:HHX655368 HRT655359:HRT655368 IBP655359:IBP655368 ILL655359:ILL655368 IVH655359:IVH655368 JFD655359:JFD655368 JOZ655359:JOZ655368 JYV655359:JYV655368 KIR655359:KIR655368 KSN655359:KSN655368 LCJ655359:LCJ655368 LMF655359:LMF655368 LWB655359:LWB655368 MFX655359:MFX655368 MPT655359:MPT655368 MZP655359:MZP655368 NJL655359:NJL655368 NTH655359:NTH655368 ODD655359:ODD655368 OMZ655359:OMZ655368 OWV655359:OWV655368 PGR655359:PGR655368 PQN655359:PQN655368 QAJ655359:QAJ655368 QKF655359:QKF655368 QUB655359:QUB655368 RDX655359:RDX655368 RNT655359:RNT655368 RXP655359:RXP655368 SHL655359:SHL655368 SRH655359:SRH655368 TBD655359:TBD655368 TKZ655359:TKZ655368 TUV655359:TUV655368 UER655359:UER655368 UON655359:UON655368 UYJ655359:UYJ655368 VIF655359:VIF655368 VSB655359:VSB655368 WBX655359:WBX655368 WLT655359:WLT655368 WVP655359:WVP655368 JD720895:JD720904 SZ720895:SZ720904 ACV720895:ACV720904 AMR720895:AMR720904 AWN720895:AWN720904 BGJ720895:BGJ720904 BQF720895:BQF720904 CAB720895:CAB720904 CJX720895:CJX720904 CTT720895:CTT720904 DDP720895:DDP720904 DNL720895:DNL720904 DXH720895:DXH720904 EHD720895:EHD720904 EQZ720895:EQZ720904 FAV720895:FAV720904 FKR720895:FKR720904 FUN720895:FUN720904 GEJ720895:GEJ720904 GOF720895:GOF720904 GYB720895:GYB720904 HHX720895:HHX720904 HRT720895:HRT720904 IBP720895:IBP720904 ILL720895:ILL720904 IVH720895:IVH720904 JFD720895:JFD720904 JOZ720895:JOZ720904 JYV720895:JYV720904 KIR720895:KIR720904 KSN720895:KSN720904 LCJ720895:LCJ720904 LMF720895:LMF720904 LWB720895:LWB720904 MFX720895:MFX720904 MPT720895:MPT720904 MZP720895:MZP720904 NJL720895:NJL720904 NTH720895:NTH720904 ODD720895:ODD720904 OMZ720895:OMZ720904 OWV720895:OWV720904 PGR720895:PGR720904 PQN720895:PQN720904 QAJ720895:QAJ720904 QKF720895:QKF720904 QUB720895:QUB720904 RDX720895:RDX720904 RNT720895:RNT720904 RXP720895:RXP720904 SHL720895:SHL720904 SRH720895:SRH720904 TBD720895:TBD720904 TKZ720895:TKZ720904 TUV720895:TUV720904 UER720895:UER720904 UON720895:UON720904 UYJ720895:UYJ720904 VIF720895:VIF720904 VSB720895:VSB720904 WBX720895:WBX720904 WLT720895:WLT720904 WVP720895:WVP720904 JD786431:JD786440 SZ786431:SZ786440 ACV786431:ACV786440 AMR786431:AMR786440 AWN786431:AWN786440 BGJ786431:BGJ786440 BQF786431:BQF786440 CAB786431:CAB786440 CJX786431:CJX786440 CTT786431:CTT786440 DDP786431:DDP786440 DNL786431:DNL786440 DXH786431:DXH786440 EHD786431:EHD786440 EQZ786431:EQZ786440 FAV786431:FAV786440 FKR786431:FKR786440 FUN786431:FUN786440 GEJ786431:GEJ786440 GOF786431:GOF786440 GYB786431:GYB786440 HHX786431:HHX786440 HRT786431:HRT786440 IBP786431:IBP786440 ILL786431:ILL786440 IVH786431:IVH786440 JFD786431:JFD786440 JOZ786431:JOZ786440 JYV786431:JYV786440 KIR786431:KIR786440 KSN786431:KSN786440 LCJ786431:LCJ786440 LMF786431:LMF786440 LWB786431:LWB786440 MFX786431:MFX786440 MPT786431:MPT786440 MZP786431:MZP786440 NJL786431:NJL786440 NTH786431:NTH786440 ODD786431:ODD786440 OMZ786431:OMZ786440 OWV786431:OWV786440 PGR786431:PGR786440 PQN786431:PQN786440 QAJ786431:QAJ786440 QKF786431:QKF786440 QUB786431:QUB786440 RDX786431:RDX786440 RNT786431:RNT786440 RXP786431:RXP786440 SHL786431:SHL786440 SRH786431:SRH786440 TBD786431:TBD786440 TKZ786431:TKZ786440 TUV786431:TUV786440 UER786431:UER786440 UON786431:UON786440 UYJ786431:UYJ786440 VIF786431:VIF786440 VSB786431:VSB786440 WBX786431:WBX786440 WLT786431:WLT786440 WVP786431:WVP786440 JD851967:JD851976 SZ851967:SZ851976 ACV851967:ACV851976 AMR851967:AMR851976 AWN851967:AWN851976 BGJ851967:BGJ851976 BQF851967:BQF851976 CAB851967:CAB851976 CJX851967:CJX851976 CTT851967:CTT851976 DDP851967:DDP851976 DNL851967:DNL851976 DXH851967:DXH851976 EHD851967:EHD851976 EQZ851967:EQZ851976 FAV851967:FAV851976 FKR851967:FKR851976 FUN851967:FUN851976 GEJ851967:GEJ851976 GOF851967:GOF851976 GYB851967:GYB851976 HHX851967:HHX851976 HRT851967:HRT851976 IBP851967:IBP851976 ILL851967:ILL851976 IVH851967:IVH851976 JFD851967:JFD851976 JOZ851967:JOZ851976 JYV851967:JYV851976 KIR851967:KIR851976 KSN851967:KSN851976 LCJ851967:LCJ851976 LMF851967:LMF851976 LWB851967:LWB851976 MFX851967:MFX851976 MPT851967:MPT851976 MZP851967:MZP851976 NJL851967:NJL851976 NTH851967:NTH851976 ODD851967:ODD851976 OMZ851967:OMZ851976 OWV851967:OWV851976 PGR851967:PGR851976 PQN851967:PQN851976 QAJ851967:QAJ851976 QKF851967:QKF851976 QUB851967:QUB851976 RDX851967:RDX851976 RNT851967:RNT851976 RXP851967:RXP851976 SHL851967:SHL851976 SRH851967:SRH851976 TBD851967:TBD851976 TKZ851967:TKZ851976 TUV851967:TUV851976 UER851967:UER851976 UON851967:UON851976 UYJ851967:UYJ851976 VIF851967:VIF851976 VSB851967:VSB851976 WBX851967:WBX851976 WLT851967:WLT851976 WVP851967:WVP851976 JD917503:JD917512 SZ917503:SZ917512 ACV917503:ACV917512 AMR917503:AMR917512 AWN917503:AWN917512 BGJ917503:BGJ917512 BQF917503:BQF917512 CAB917503:CAB917512 CJX917503:CJX917512 CTT917503:CTT917512 DDP917503:DDP917512 DNL917503:DNL917512 DXH917503:DXH917512 EHD917503:EHD917512 EQZ917503:EQZ917512 FAV917503:FAV917512 FKR917503:FKR917512 FUN917503:FUN917512 GEJ917503:GEJ917512 GOF917503:GOF917512 GYB917503:GYB917512 HHX917503:HHX917512 HRT917503:HRT917512 IBP917503:IBP917512 ILL917503:ILL917512 IVH917503:IVH917512 JFD917503:JFD917512 JOZ917503:JOZ917512 JYV917503:JYV917512 KIR917503:KIR917512 KSN917503:KSN917512 LCJ917503:LCJ917512 LMF917503:LMF917512 LWB917503:LWB917512 MFX917503:MFX917512 MPT917503:MPT917512 MZP917503:MZP917512 NJL917503:NJL917512 NTH917503:NTH917512 ODD917503:ODD917512 OMZ917503:OMZ917512 OWV917503:OWV917512 PGR917503:PGR917512 PQN917503:PQN917512 QAJ917503:QAJ917512 QKF917503:QKF917512 QUB917503:QUB917512 RDX917503:RDX917512 RNT917503:RNT917512 RXP917503:RXP917512 SHL917503:SHL917512 SRH917503:SRH917512 TBD917503:TBD917512 TKZ917503:TKZ917512 TUV917503:TUV917512 UER917503:UER917512 UON917503:UON917512 UYJ917503:UYJ917512 VIF917503:VIF917512 VSB917503:VSB917512 WBX917503:WBX917512 WLT917503:WLT917512 WVP917503:WVP917512 JD983039:JD983048 SZ983039:SZ983048 ACV983039:ACV983048 AMR983039:AMR983048 AWN983039:AWN983048 BGJ983039:BGJ983048 BQF983039:BQF983048 CAB983039:CAB983048 CJX983039:CJX983048 CTT983039:CTT983048 DDP983039:DDP983048 DNL983039:DNL983048 DXH983039:DXH983048 EHD983039:EHD983048 EQZ983039:EQZ983048 FAV983039:FAV983048 FKR983039:FKR983048 FUN983039:FUN983048 GEJ983039:GEJ983048 GOF983039:GOF983048 GYB983039:GYB983048 HHX983039:HHX983048 HRT983039:HRT983048 IBP983039:IBP983048 ILL983039:ILL983048 IVH983039:IVH983048 JFD983039:JFD983048 JOZ983039:JOZ983048 JYV983039:JYV983048 KIR983039:KIR983048 KSN983039:KSN983048 LCJ983039:LCJ983048 LMF983039:LMF983048 LWB983039:LWB983048 MFX983039:MFX983048 MPT983039:MPT983048 MZP983039:MZP983048 NJL983039:NJL983048 NTH983039:NTH983048 ODD983039:ODD983048 OMZ983039:OMZ983048 OWV983039:OWV983048 PGR983039:PGR983048 PQN983039:PQN983048 QAJ983039:QAJ983048 QKF983039:QKF983048 QUB983039:QUB983048 RDX983039:RDX983048 RNT983039:RNT983048 RXP983039:RXP983048 SHL983039:SHL983048 SRH983039:SRH983048 TBD983039:TBD983048 TKZ983039:TKZ983048 TUV983039:TUV983048 UER983039:UER983048 UON983039:UON983048 UYJ983039:UYJ983048 VIF983039:VIF983048 VSB983039:VSB983048 WBX983039:WBX983048 WLT983039:WLT983048 WVP983039:WVP983048 IX65535:IY65544 ST65535:SU65544 ACP65535:ACQ65544 AML65535:AMM65544 AWH65535:AWI65544 BGD65535:BGE65544 BPZ65535:BQA65544 BZV65535:BZW65544 CJR65535:CJS65544 CTN65535:CTO65544 DDJ65535:DDK65544 DNF65535:DNG65544 DXB65535:DXC65544 EGX65535:EGY65544 EQT65535:EQU65544 FAP65535:FAQ65544 FKL65535:FKM65544 FUH65535:FUI65544 GED65535:GEE65544 GNZ65535:GOA65544 GXV65535:GXW65544 HHR65535:HHS65544 HRN65535:HRO65544 IBJ65535:IBK65544 ILF65535:ILG65544 IVB65535:IVC65544 JEX65535:JEY65544 JOT65535:JOU65544 JYP65535:JYQ65544 KIL65535:KIM65544 KSH65535:KSI65544 LCD65535:LCE65544 LLZ65535:LMA65544 LVV65535:LVW65544 MFR65535:MFS65544 MPN65535:MPO65544 MZJ65535:MZK65544 NJF65535:NJG65544 NTB65535:NTC65544 OCX65535:OCY65544 OMT65535:OMU65544 OWP65535:OWQ65544 PGL65535:PGM65544 PQH65535:PQI65544 QAD65535:QAE65544 QJZ65535:QKA65544 QTV65535:QTW65544 RDR65535:RDS65544 RNN65535:RNO65544 RXJ65535:RXK65544 SHF65535:SHG65544 SRB65535:SRC65544 TAX65535:TAY65544 TKT65535:TKU65544 TUP65535:TUQ65544 UEL65535:UEM65544 UOH65535:UOI65544 UYD65535:UYE65544 VHZ65535:VIA65544 VRV65535:VRW65544 WBR65535:WBS65544 WLN65535:WLO65544 WVJ65535:WVK65544 IX131071:IY131080 ST131071:SU131080 ACP131071:ACQ131080 AML131071:AMM131080 AWH131071:AWI131080 BGD131071:BGE131080 BPZ131071:BQA131080 BZV131071:BZW131080 CJR131071:CJS131080 CTN131071:CTO131080 DDJ131071:DDK131080 DNF131071:DNG131080 DXB131071:DXC131080 EGX131071:EGY131080 EQT131071:EQU131080 FAP131071:FAQ131080 FKL131071:FKM131080 FUH131071:FUI131080 GED131071:GEE131080 GNZ131071:GOA131080 GXV131071:GXW131080 HHR131071:HHS131080 HRN131071:HRO131080 IBJ131071:IBK131080 ILF131071:ILG131080 IVB131071:IVC131080 JEX131071:JEY131080 JOT131071:JOU131080 JYP131071:JYQ131080 KIL131071:KIM131080 KSH131071:KSI131080 LCD131071:LCE131080 LLZ131071:LMA131080 LVV131071:LVW131080 MFR131071:MFS131080 MPN131071:MPO131080 MZJ131071:MZK131080 NJF131071:NJG131080 NTB131071:NTC131080 OCX131071:OCY131080 OMT131071:OMU131080 OWP131071:OWQ131080 PGL131071:PGM131080 PQH131071:PQI131080 QAD131071:QAE131080 QJZ131071:QKA131080 QTV131071:QTW131080 RDR131071:RDS131080 RNN131071:RNO131080 RXJ131071:RXK131080 SHF131071:SHG131080 SRB131071:SRC131080 TAX131071:TAY131080 TKT131071:TKU131080 TUP131071:TUQ131080 UEL131071:UEM131080 UOH131071:UOI131080 UYD131071:UYE131080 VHZ131071:VIA131080 VRV131071:VRW131080 WBR131071:WBS131080 WLN131071:WLO131080 WVJ131071:WVK131080 IX196607:IY196616 ST196607:SU196616 ACP196607:ACQ196616 AML196607:AMM196616 AWH196607:AWI196616 BGD196607:BGE196616 BPZ196607:BQA196616 BZV196607:BZW196616 CJR196607:CJS196616 CTN196607:CTO196616 DDJ196607:DDK196616 DNF196607:DNG196616 DXB196607:DXC196616 EGX196607:EGY196616 EQT196607:EQU196616 FAP196607:FAQ196616 FKL196607:FKM196616 FUH196607:FUI196616 GED196607:GEE196616 GNZ196607:GOA196616 GXV196607:GXW196616 HHR196607:HHS196616 HRN196607:HRO196616 IBJ196607:IBK196616 ILF196607:ILG196616 IVB196607:IVC196616 JEX196607:JEY196616 JOT196607:JOU196616 JYP196607:JYQ196616 KIL196607:KIM196616 KSH196607:KSI196616 LCD196607:LCE196616 LLZ196607:LMA196616 LVV196607:LVW196616 MFR196607:MFS196616 MPN196607:MPO196616 MZJ196607:MZK196616 NJF196607:NJG196616 NTB196607:NTC196616 OCX196607:OCY196616 OMT196607:OMU196616 OWP196607:OWQ196616 PGL196607:PGM196616 PQH196607:PQI196616 QAD196607:QAE196616 QJZ196607:QKA196616 QTV196607:QTW196616 RDR196607:RDS196616 RNN196607:RNO196616 RXJ196607:RXK196616 SHF196607:SHG196616 SRB196607:SRC196616 TAX196607:TAY196616 TKT196607:TKU196616 TUP196607:TUQ196616 UEL196607:UEM196616 UOH196607:UOI196616 UYD196607:UYE196616 VHZ196607:VIA196616 VRV196607:VRW196616 WBR196607:WBS196616 WLN196607:WLO196616 WVJ196607:WVK196616 IX262143:IY262152 ST262143:SU262152 ACP262143:ACQ262152 AML262143:AMM262152 AWH262143:AWI262152 BGD262143:BGE262152 BPZ262143:BQA262152 BZV262143:BZW262152 CJR262143:CJS262152 CTN262143:CTO262152 DDJ262143:DDK262152 DNF262143:DNG262152 DXB262143:DXC262152 EGX262143:EGY262152 EQT262143:EQU262152 FAP262143:FAQ262152 FKL262143:FKM262152 FUH262143:FUI262152 GED262143:GEE262152 GNZ262143:GOA262152 GXV262143:GXW262152 HHR262143:HHS262152 HRN262143:HRO262152 IBJ262143:IBK262152 ILF262143:ILG262152 IVB262143:IVC262152 JEX262143:JEY262152 JOT262143:JOU262152 JYP262143:JYQ262152 KIL262143:KIM262152 KSH262143:KSI262152 LCD262143:LCE262152 LLZ262143:LMA262152 LVV262143:LVW262152 MFR262143:MFS262152 MPN262143:MPO262152 MZJ262143:MZK262152 NJF262143:NJG262152 NTB262143:NTC262152 OCX262143:OCY262152 OMT262143:OMU262152 OWP262143:OWQ262152 PGL262143:PGM262152 PQH262143:PQI262152 QAD262143:QAE262152 QJZ262143:QKA262152 QTV262143:QTW262152 RDR262143:RDS262152 RNN262143:RNO262152 RXJ262143:RXK262152 SHF262143:SHG262152 SRB262143:SRC262152 TAX262143:TAY262152 TKT262143:TKU262152 TUP262143:TUQ262152 UEL262143:UEM262152 UOH262143:UOI262152 UYD262143:UYE262152 VHZ262143:VIA262152 VRV262143:VRW262152 WBR262143:WBS262152 WLN262143:WLO262152 WVJ262143:WVK262152 IX327679:IY327688 ST327679:SU327688 ACP327679:ACQ327688 AML327679:AMM327688 AWH327679:AWI327688 BGD327679:BGE327688 BPZ327679:BQA327688 BZV327679:BZW327688 CJR327679:CJS327688 CTN327679:CTO327688 DDJ327679:DDK327688 DNF327679:DNG327688 DXB327679:DXC327688 EGX327679:EGY327688 EQT327679:EQU327688 FAP327679:FAQ327688 FKL327679:FKM327688 FUH327679:FUI327688 GED327679:GEE327688 GNZ327679:GOA327688 GXV327679:GXW327688 HHR327679:HHS327688 HRN327679:HRO327688 IBJ327679:IBK327688 ILF327679:ILG327688 IVB327679:IVC327688 JEX327679:JEY327688 JOT327679:JOU327688 JYP327679:JYQ327688 KIL327679:KIM327688 KSH327679:KSI327688 LCD327679:LCE327688 LLZ327679:LMA327688 LVV327679:LVW327688 MFR327679:MFS327688 MPN327679:MPO327688 MZJ327679:MZK327688 NJF327679:NJG327688 NTB327679:NTC327688 OCX327679:OCY327688 OMT327679:OMU327688 OWP327679:OWQ327688 PGL327679:PGM327688 PQH327679:PQI327688 QAD327679:QAE327688 QJZ327679:QKA327688 QTV327679:QTW327688 RDR327679:RDS327688 RNN327679:RNO327688 RXJ327679:RXK327688 SHF327679:SHG327688 SRB327679:SRC327688 TAX327679:TAY327688 TKT327679:TKU327688 TUP327679:TUQ327688 UEL327679:UEM327688 UOH327679:UOI327688 UYD327679:UYE327688 VHZ327679:VIA327688 VRV327679:VRW327688 WBR327679:WBS327688 WLN327679:WLO327688 WVJ327679:WVK327688 IX393215:IY393224 ST393215:SU393224 ACP393215:ACQ393224 AML393215:AMM393224 AWH393215:AWI393224 BGD393215:BGE393224 BPZ393215:BQA393224 BZV393215:BZW393224 CJR393215:CJS393224 CTN393215:CTO393224 DDJ393215:DDK393224 DNF393215:DNG393224 DXB393215:DXC393224 EGX393215:EGY393224 EQT393215:EQU393224 FAP393215:FAQ393224 FKL393215:FKM393224 FUH393215:FUI393224 GED393215:GEE393224 GNZ393215:GOA393224 GXV393215:GXW393224 HHR393215:HHS393224 HRN393215:HRO393224 IBJ393215:IBK393224 ILF393215:ILG393224 IVB393215:IVC393224 JEX393215:JEY393224 JOT393215:JOU393224 JYP393215:JYQ393224 KIL393215:KIM393224 KSH393215:KSI393224 LCD393215:LCE393224 LLZ393215:LMA393224 LVV393215:LVW393224 MFR393215:MFS393224 MPN393215:MPO393224 MZJ393215:MZK393224 NJF393215:NJG393224 NTB393215:NTC393224 OCX393215:OCY393224 OMT393215:OMU393224 OWP393215:OWQ393224 PGL393215:PGM393224 PQH393215:PQI393224 QAD393215:QAE393224 QJZ393215:QKA393224 QTV393215:QTW393224 RDR393215:RDS393224 RNN393215:RNO393224 RXJ393215:RXK393224 SHF393215:SHG393224 SRB393215:SRC393224 TAX393215:TAY393224 TKT393215:TKU393224 TUP393215:TUQ393224 UEL393215:UEM393224 UOH393215:UOI393224 UYD393215:UYE393224 VHZ393215:VIA393224 VRV393215:VRW393224 WBR393215:WBS393224 WLN393215:WLO393224 WVJ393215:WVK393224 IX458751:IY458760 ST458751:SU458760 ACP458751:ACQ458760 AML458751:AMM458760 AWH458751:AWI458760 BGD458751:BGE458760 BPZ458751:BQA458760 BZV458751:BZW458760 CJR458751:CJS458760 CTN458751:CTO458760 DDJ458751:DDK458760 DNF458751:DNG458760 DXB458751:DXC458760 EGX458751:EGY458760 EQT458751:EQU458760 FAP458751:FAQ458760 FKL458751:FKM458760 FUH458751:FUI458760 GED458751:GEE458760 GNZ458751:GOA458760 GXV458751:GXW458760 HHR458751:HHS458760 HRN458751:HRO458760 IBJ458751:IBK458760 ILF458751:ILG458760 IVB458751:IVC458760 JEX458751:JEY458760 JOT458751:JOU458760 JYP458751:JYQ458760 KIL458751:KIM458760 KSH458751:KSI458760 LCD458751:LCE458760 LLZ458751:LMA458760 LVV458751:LVW458760 MFR458751:MFS458760 MPN458751:MPO458760 MZJ458751:MZK458760 NJF458751:NJG458760 NTB458751:NTC458760 OCX458751:OCY458760 OMT458751:OMU458760 OWP458751:OWQ458760 PGL458751:PGM458760 PQH458751:PQI458760 QAD458751:QAE458760 QJZ458751:QKA458760 QTV458751:QTW458760 RDR458751:RDS458760 RNN458751:RNO458760 RXJ458751:RXK458760 SHF458751:SHG458760 SRB458751:SRC458760 TAX458751:TAY458760 TKT458751:TKU458760 TUP458751:TUQ458760 UEL458751:UEM458760 UOH458751:UOI458760 UYD458751:UYE458760 VHZ458751:VIA458760 VRV458751:VRW458760 WBR458751:WBS458760 WLN458751:WLO458760 WVJ458751:WVK458760 IX524287:IY524296 ST524287:SU524296 ACP524287:ACQ524296 AML524287:AMM524296 AWH524287:AWI524296 BGD524287:BGE524296 BPZ524287:BQA524296 BZV524287:BZW524296 CJR524287:CJS524296 CTN524287:CTO524296 DDJ524287:DDK524296 DNF524287:DNG524296 DXB524287:DXC524296 EGX524287:EGY524296 EQT524287:EQU524296 FAP524287:FAQ524296 FKL524287:FKM524296 FUH524287:FUI524296 GED524287:GEE524296 GNZ524287:GOA524296 GXV524287:GXW524296 HHR524287:HHS524296 HRN524287:HRO524296 IBJ524287:IBK524296 ILF524287:ILG524296 IVB524287:IVC524296 JEX524287:JEY524296 JOT524287:JOU524296 JYP524287:JYQ524296 KIL524287:KIM524296 KSH524287:KSI524296 LCD524287:LCE524296 LLZ524287:LMA524296 LVV524287:LVW524296 MFR524287:MFS524296 MPN524287:MPO524296 MZJ524287:MZK524296 NJF524287:NJG524296 NTB524287:NTC524296 OCX524287:OCY524296 OMT524287:OMU524296 OWP524287:OWQ524296 PGL524287:PGM524296 PQH524287:PQI524296 QAD524287:QAE524296 QJZ524287:QKA524296 QTV524287:QTW524296 RDR524287:RDS524296 RNN524287:RNO524296 RXJ524287:RXK524296 SHF524287:SHG524296 SRB524287:SRC524296 TAX524287:TAY524296 TKT524287:TKU524296 TUP524287:TUQ524296 UEL524287:UEM524296 UOH524287:UOI524296 UYD524287:UYE524296 VHZ524287:VIA524296 VRV524287:VRW524296 WBR524287:WBS524296 WLN524287:WLO524296 WVJ524287:WVK524296 IX589823:IY589832 ST589823:SU589832 ACP589823:ACQ589832 AML589823:AMM589832 AWH589823:AWI589832 BGD589823:BGE589832 BPZ589823:BQA589832 BZV589823:BZW589832 CJR589823:CJS589832 CTN589823:CTO589832 DDJ589823:DDK589832 DNF589823:DNG589832 DXB589823:DXC589832 EGX589823:EGY589832 EQT589823:EQU589832 FAP589823:FAQ589832 FKL589823:FKM589832 FUH589823:FUI589832 GED589823:GEE589832 GNZ589823:GOA589832 GXV589823:GXW589832 HHR589823:HHS589832 HRN589823:HRO589832 IBJ589823:IBK589832 ILF589823:ILG589832 IVB589823:IVC589832 JEX589823:JEY589832 JOT589823:JOU589832 JYP589823:JYQ589832 KIL589823:KIM589832 KSH589823:KSI589832 LCD589823:LCE589832 LLZ589823:LMA589832 LVV589823:LVW589832 MFR589823:MFS589832 MPN589823:MPO589832 MZJ589823:MZK589832 NJF589823:NJG589832 NTB589823:NTC589832 OCX589823:OCY589832 OMT589823:OMU589832 OWP589823:OWQ589832 PGL589823:PGM589832 PQH589823:PQI589832 QAD589823:QAE589832 QJZ589823:QKA589832 QTV589823:QTW589832 RDR589823:RDS589832 RNN589823:RNO589832 RXJ589823:RXK589832 SHF589823:SHG589832 SRB589823:SRC589832 TAX589823:TAY589832 TKT589823:TKU589832 TUP589823:TUQ589832 UEL589823:UEM589832 UOH589823:UOI589832 UYD589823:UYE589832 VHZ589823:VIA589832 VRV589823:VRW589832 WBR589823:WBS589832 WLN589823:WLO589832 WVJ589823:WVK589832 IX655359:IY655368 ST655359:SU655368 ACP655359:ACQ655368 AML655359:AMM655368 AWH655359:AWI655368 BGD655359:BGE655368 BPZ655359:BQA655368 BZV655359:BZW655368 CJR655359:CJS655368 CTN655359:CTO655368 DDJ655359:DDK655368 DNF655359:DNG655368 DXB655359:DXC655368 EGX655359:EGY655368 EQT655359:EQU655368 FAP655359:FAQ655368 FKL655359:FKM655368 FUH655359:FUI655368 GED655359:GEE655368 GNZ655359:GOA655368 GXV655359:GXW655368 HHR655359:HHS655368 HRN655359:HRO655368 IBJ655359:IBK655368 ILF655359:ILG655368 IVB655359:IVC655368 JEX655359:JEY655368 JOT655359:JOU655368 JYP655359:JYQ655368 KIL655359:KIM655368 KSH655359:KSI655368 LCD655359:LCE655368 LLZ655359:LMA655368 LVV655359:LVW655368 MFR655359:MFS655368 MPN655359:MPO655368 MZJ655359:MZK655368 NJF655359:NJG655368 NTB655359:NTC655368 OCX655359:OCY655368 OMT655359:OMU655368 OWP655359:OWQ655368 PGL655359:PGM655368 PQH655359:PQI655368 QAD655359:QAE655368 QJZ655359:QKA655368 QTV655359:QTW655368 RDR655359:RDS655368 RNN655359:RNO655368 RXJ655359:RXK655368 SHF655359:SHG655368 SRB655359:SRC655368 TAX655359:TAY655368 TKT655359:TKU655368 TUP655359:TUQ655368 UEL655359:UEM655368 UOH655359:UOI655368 UYD655359:UYE655368 VHZ655359:VIA655368 VRV655359:VRW655368 WBR655359:WBS655368 WLN655359:WLO655368 WVJ655359:WVK655368 IX720895:IY720904 ST720895:SU720904 ACP720895:ACQ720904 AML720895:AMM720904 AWH720895:AWI720904 BGD720895:BGE720904 BPZ720895:BQA720904 BZV720895:BZW720904 CJR720895:CJS720904 CTN720895:CTO720904 DDJ720895:DDK720904 DNF720895:DNG720904 DXB720895:DXC720904 EGX720895:EGY720904 EQT720895:EQU720904 FAP720895:FAQ720904 FKL720895:FKM720904 FUH720895:FUI720904 GED720895:GEE720904 GNZ720895:GOA720904 GXV720895:GXW720904 HHR720895:HHS720904 HRN720895:HRO720904 IBJ720895:IBK720904 ILF720895:ILG720904 IVB720895:IVC720904 JEX720895:JEY720904 JOT720895:JOU720904 JYP720895:JYQ720904 KIL720895:KIM720904 KSH720895:KSI720904 LCD720895:LCE720904 LLZ720895:LMA720904 LVV720895:LVW720904 MFR720895:MFS720904 MPN720895:MPO720904 MZJ720895:MZK720904 NJF720895:NJG720904 NTB720895:NTC720904 OCX720895:OCY720904 OMT720895:OMU720904 OWP720895:OWQ720904 PGL720895:PGM720904 PQH720895:PQI720904 QAD720895:QAE720904 QJZ720895:QKA720904 QTV720895:QTW720904 RDR720895:RDS720904 RNN720895:RNO720904 RXJ720895:RXK720904 SHF720895:SHG720904 SRB720895:SRC720904 TAX720895:TAY720904 TKT720895:TKU720904 TUP720895:TUQ720904 UEL720895:UEM720904 UOH720895:UOI720904 UYD720895:UYE720904 VHZ720895:VIA720904 VRV720895:VRW720904 WBR720895:WBS720904 WLN720895:WLO720904 WVJ720895:WVK720904 IX786431:IY786440 ST786431:SU786440 ACP786431:ACQ786440 AML786431:AMM786440 AWH786431:AWI786440 BGD786431:BGE786440 BPZ786431:BQA786440 BZV786431:BZW786440 CJR786431:CJS786440 CTN786431:CTO786440 DDJ786431:DDK786440 DNF786431:DNG786440 DXB786431:DXC786440 EGX786431:EGY786440 EQT786431:EQU786440 FAP786431:FAQ786440 FKL786431:FKM786440 FUH786431:FUI786440 GED786431:GEE786440 GNZ786431:GOA786440 GXV786431:GXW786440 HHR786431:HHS786440 HRN786431:HRO786440 IBJ786431:IBK786440 ILF786431:ILG786440 IVB786431:IVC786440 JEX786431:JEY786440 JOT786431:JOU786440 JYP786431:JYQ786440 KIL786431:KIM786440 KSH786431:KSI786440 LCD786431:LCE786440 LLZ786431:LMA786440 LVV786431:LVW786440 MFR786431:MFS786440 MPN786431:MPO786440 MZJ786431:MZK786440 NJF786431:NJG786440 NTB786431:NTC786440 OCX786431:OCY786440 OMT786431:OMU786440 OWP786431:OWQ786440 PGL786431:PGM786440 PQH786431:PQI786440 QAD786431:QAE786440 QJZ786431:QKA786440 QTV786431:QTW786440 RDR786431:RDS786440 RNN786431:RNO786440 RXJ786431:RXK786440 SHF786431:SHG786440 SRB786431:SRC786440 TAX786431:TAY786440 TKT786431:TKU786440 TUP786431:TUQ786440 UEL786431:UEM786440 UOH786431:UOI786440 UYD786431:UYE786440 VHZ786431:VIA786440 VRV786431:VRW786440 WBR786431:WBS786440 WLN786431:WLO786440 WVJ786431:WVK786440 IX851967:IY851976 ST851967:SU851976 ACP851967:ACQ851976 AML851967:AMM851976 AWH851967:AWI851976 BGD851967:BGE851976 BPZ851967:BQA851976 BZV851967:BZW851976 CJR851967:CJS851976 CTN851967:CTO851976 DDJ851967:DDK851976 DNF851967:DNG851976 DXB851967:DXC851976 EGX851967:EGY851976 EQT851967:EQU851976 FAP851967:FAQ851976 FKL851967:FKM851976 FUH851967:FUI851976 GED851967:GEE851976 GNZ851967:GOA851976 GXV851967:GXW851976 HHR851967:HHS851976 HRN851967:HRO851976 IBJ851967:IBK851976 ILF851967:ILG851976 IVB851967:IVC851976 JEX851967:JEY851976 JOT851967:JOU851976 JYP851967:JYQ851976 KIL851967:KIM851976 KSH851967:KSI851976 LCD851967:LCE851976 LLZ851967:LMA851976 LVV851967:LVW851976 MFR851967:MFS851976 MPN851967:MPO851976 MZJ851967:MZK851976 NJF851967:NJG851976 NTB851967:NTC851976 OCX851967:OCY851976 OMT851967:OMU851976 OWP851967:OWQ851976 PGL851967:PGM851976 PQH851967:PQI851976 QAD851967:QAE851976 QJZ851967:QKA851976 QTV851967:QTW851976 RDR851967:RDS851976 RNN851967:RNO851976 RXJ851967:RXK851976 SHF851967:SHG851976 SRB851967:SRC851976 TAX851967:TAY851976 TKT851967:TKU851976 TUP851967:TUQ851976 UEL851967:UEM851976 UOH851967:UOI851976 UYD851967:UYE851976 VHZ851967:VIA851976 VRV851967:VRW851976 WBR851967:WBS851976 WLN851967:WLO851976 WVJ851967:WVK851976 IX917503:IY917512 ST917503:SU917512 ACP917503:ACQ917512 AML917503:AMM917512 AWH917503:AWI917512 BGD917503:BGE917512 BPZ917503:BQA917512 BZV917503:BZW917512 CJR917503:CJS917512 CTN917503:CTO917512 DDJ917503:DDK917512 DNF917503:DNG917512 DXB917503:DXC917512 EGX917503:EGY917512 EQT917503:EQU917512 FAP917503:FAQ917512 FKL917503:FKM917512 FUH917503:FUI917512 GED917503:GEE917512 GNZ917503:GOA917512 GXV917503:GXW917512 HHR917503:HHS917512 HRN917503:HRO917512 IBJ917503:IBK917512 ILF917503:ILG917512 IVB917503:IVC917512 JEX917503:JEY917512 JOT917503:JOU917512 JYP917503:JYQ917512 KIL917503:KIM917512 KSH917503:KSI917512 LCD917503:LCE917512 LLZ917503:LMA917512 LVV917503:LVW917512 MFR917503:MFS917512 MPN917503:MPO917512 MZJ917503:MZK917512 NJF917503:NJG917512 NTB917503:NTC917512 OCX917503:OCY917512 OMT917503:OMU917512 OWP917503:OWQ917512 PGL917503:PGM917512 PQH917503:PQI917512 QAD917503:QAE917512 QJZ917503:QKA917512 QTV917503:QTW917512 RDR917503:RDS917512 RNN917503:RNO917512 RXJ917503:RXK917512 SHF917503:SHG917512 SRB917503:SRC917512 TAX917503:TAY917512 TKT917503:TKU917512 TUP917503:TUQ917512 UEL917503:UEM917512 UOH917503:UOI917512 UYD917503:UYE917512 VHZ917503:VIA917512 VRV917503:VRW917512 WBR917503:WBS917512 WLN917503:WLO917512 WVJ917503:WVK917512 IX983039:IY983048 ST983039:SU983048 ACP983039:ACQ983048 AML983039:AMM983048 AWH983039:AWI983048 BGD983039:BGE983048 BPZ983039:BQA983048 BZV983039:BZW983048 CJR983039:CJS983048 CTN983039:CTO983048 DDJ983039:DDK983048 DNF983039:DNG983048 DXB983039:DXC983048 EGX983039:EGY983048 EQT983039:EQU983048 FAP983039:FAQ983048 FKL983039:FKM983048 FUH983039:FUI983048 GED983039:GEE983048 GNZ983039:GOA983048 GXV983039:GXW983048 HHR983039:HHS983048 HRN983039:HRO983048 IBJ983039:IBK983048 ILF983039:ILG983048 IVB983039:IVC983048 JEX983039:JEY983048 JOT983039:JOU983048 JYP983039:JYQ983048 KIL983039:KIM983048 KSH983039:KSI983048 LCD983039:LCE983048 LLZ983039:LMA983048 LVV983039:LVW983048 MFR983039:MFS983048 MPN983039:MPO983048 MZJ983039:MZK983048 NJF983039:NJG983048 NTB983039:NTC983048 OCX983039:OCY983048 OMT983039:OMU983048 OWP983039:OWQ983048 PGL983039:PGM983048 PQH983039:PQI983048 QAD983039:QAE983048 QJZ983039:QKA983048 QTV983039:QTW983048 RDR983039:RDS983048 RNN983039:RNO983048 RXJ983039:RXK983048 SHF983039:SHG983048 SRB983039:SRC983048 TAX983039:TAY983048 TKT983039:TKU983048 TUP983039:TUQ983048 UEL983039:UEM983048 UOH983039:UOI983048 UYD983039:UYE983048 VHZ983039:VIA983048 VRV983039:VRW983048 WBR983039:WBS983048 WLN983039:WLO983048 WVJ983039:WVK983048 JN65535:JN65544 TJ65535:TJ65544 ADF65535:ADF65544 ANB65535:ANB65544 AWX65535:AWX65544 BGT65535:BGT65544 BQP65535:BQP65544 CAL65535:CAL65544 CKH65535:CKH65544 CUD65535:CUD65544 DDZ65535:DDZ65544 DNV65535:DNV65544 DXR65535:DXR65544 EHN65535:EHN65544 ERJ65535:ERJ65544 FBF65535:FBF65544 FLB65535:FLB65544 FUX65535:FUX65544 GET65535:GET65544 GOP65535:GOP65544 GYL65535:GYL65544 HIH65535:HIH65544 HSD65535:HSD65544 IBZ65535:IBZ65544 ILV65535:ILV65544 IVR65535:IVR65544 JFN65535:JFN65544 JPJ65535:JPJ65544 JZF65535:JZF65544 KJB65535:KJB65544 KSX65535:KSX65544 LCT65535:LCT65544 LMP65535:LMP65544 LWL65535:LWL65544 MGH65535:MGH65544 MQD65535:MQD65544 MZZ65535:MZZ65544 NJV65535:NJV65544 NTR65535:NTR65544 ODN65535:ODN65544 ONJ65535:ONJ65544 OXF65535:OXF65544 PHB65535:PHB65544 PQX65535:PQX65544 QAT65535:QAT65544 QKP65535:QKP65544 QUL65535:QUL65544 REH65535:REH65544 ROD65535:ROD65544 RXZ65535:RXZ65544 SHV65535:SHV65544 SRR65535:SRR65544 TBN65535:TBN65544 TLJ65535:TLJ65544 TVF65535:TVF65544 UFB65535:UFB65544 UOX65535:UOX65544 UYT65535:UYT65544 VIP65535:VIP65544 VSL65535:VSL65544 WCH65535:WCH65544 WMD65535:WMD65544 WVZ65535:WVZ65544 JN131071:JN131080 TJ131071:TJ131080 ADF131071:ADF131080 ANB131071:ANB131080 AWX131071:AWX131080 BGT131071:BGT131080 BQP131071:BQP131080 CAL131071:CAL131080 CKH131071:CKH131080 CUD131071:CUD131080 DDZ131071:DDZ131080 DNV131071:DNV131080 DXR131071:DXR131080 EHN131071:EHN131080 ERJ131071:ERJ131080 FBF131071:FBF131080 FLB131071:FLB131080 FUX131071:FUX131080 GET131071:GET131080 GOP131071:GOP131080 GYL131071:GYL131080 HIH131071:HIH131080 HSD131071:HSD131080 IBZ131071:IBZ131080 ILV131071:ILV131080 IVR131071:IVR131080 JFN131071:JFN131080 JPJ131071:JPJ131080 JZF131071:JZF131080 KJB131071:KJB131080 KSX131071:KSX131080 LCT131071:LCT131080 LMP131071:LMP131080 LWL131071:LWL131080 MGH131071:MGH131080 MQD131071:MQD131080 MZZ131071:MZZ131080 NJV131071:NJV131080 NTR131071:NTR131080 ODN131071:ODN131080 ONJ131071:ONJ131080 OXF131071:OXF131080 PHB131071:PHB131080 PQX131071:PQX131080 QAT131071:QAT131080 QKP131071:QKP131080 QUL131071:QUL131080 REH131071:REH131080 ROD131071:ROD131080 RXZ131071:RXZ131080 SHV131071:SHV131080 SRR131071:SRR131080 TBN131071:TBN131080 TLJ131071:TLJ131080 TVF131071:TVF131080 UFB131071:UFB131080 UOX131071:UOX131080 UYT131071:UYT131080 VIP131071:VIP131080 VSL131071:VSL131080 WCH131071:WCH131080 WMD131071:WMD131080 WVZ131071:WVZ131080 JN196607:JN196616 TJ196607:TJ196616 ADF196607:ADF196616 ANB196607:ANB196616 AWX196607:AWX196616 BGT196607:BGT196616 BQP196607:BQP196616 CAL196607:CAL196616 CKH196607:CKH196616 CUD196607:CUD196616 DDZ196607:DDZ196616 DNV196607:DNV196616 DXR196607:DXR196616 EHN196607:EHN196616 ERJ196607:ERJ196616 FBF196607:FBF196616 FLB196607:FLB196616 FUX196607:FUX196616 GET196607:GET196616 GOP196607:GOP196616 GYL196607:GYL196616 HIH196607:HIH196616 HSD196607:HSD196616 IBZ196607:IBZ196616 ILV196607:ILV196616 IVR196607:IVR196616 JFN196607:JFN196616 JPJ196607:JPJ196616 JZF196607:JZF196616 KJB196607:KJB196616 KSX196607:KSX196616 LCT196607:LCT196616 LMP196607:LMP196616 LWL196607:LWL196616 MGH196607:MGH196616 MQD196607:MQD196616 MZZ196607:MZZ196616 NJV196607:NJV196616 NTR196607:NTR196616 ODN196607:ODN196616 ONJ196607:ONJ196616 OXF196607:OXF196616 PHB196607:PHB196616 PQX196607:PQX196616 QAT196607:QAT196616 QKP196607:QKP196616 QUL196607:QUL196616 REH196607:REH196616 ROD196607:ROD196616 RXZ196607:RXZ196616 SHV196607:SHV196616 SRR196607:SRR196616 TBN196607:TBN196616 TLJ196607:TLJ196616 TVF196607:TVF196616 UFB196607:UFB196616 UOX196607:UOX196616 UYT196607:UYT196616 VIP196607:VIP196616 VSL196607:VSL196616 WCH196607:WCH196616 WMD196607:WMD196616 WVZ196607:WVZ196616 JN262143:JN262152 TJ262143:TJ262152 ADF262143:ADF262152 ANB262143:ANB262152 AWX262143:AWX262152 BGT262143:BGT262152 BQP262143:BQP262152 CAL262143:CAL262152 CKH262143:CKH262152 CUD262143:CUD262152 DDZ262143:DDZ262152 DNV262143:DNV262152 DXR262143:DXR262152 EHN262143:EHN262152 ERJ262143:ERJ262152 FBF262143:FBF262152 FLB262143:FLB262152 FUX262143:FUX262152 GET262143:GET262152 GOP262143:GOP262152 GYL262143:GYL262152 HIH262143:HIH262152 HSD262143:HSD262152 IBZ262143:IBZ262152 ILV262143:ILV262152 IVR262143:IVR262152 JFN262143:JFN262152 JPJ262143:JPJ262152 JZF262143:JZF262152 KJB262143:KJB262152 KSX262143:KSX262152 LCT262143:LCT262152 LMP262143:LMP262152 LWL262143:LWL262152 MGH262143:MGH262152 MQD262143:MQD262152 MZZ262143:MZZ262152 NJV262143:NJV262152 NTR262143:NTR262152 ODN262143:ODN262152 ONJ262143:ONJ262152 OXF262143:OXF262152 PHB262143:PHB262152 PQX262143:PQX262152 QAT262143:QAT262152 QKP262143:QKP262152 QUL262143:QUL262152 REH262143:REH262152 ROD262143:ROD262152 RXZ262143:RXZ262152 SHV262143:SHV262152 SRR262143:SRR262152 TBN262143:TBN262152 TLJ262143:TLJ262152 TVF262143:TVF262152 UFB262143:UFB262152 UOX262143:UOX262152 UYT262143:UYT262152 VIP262143:VIP262152 VSL262143:VSL262152 WCH262143:WCH262152 WMD262143:WMD262152 WVZ262143:WVZ262152 JN327679:JN327688 TJ327679:TJ327688 ADF327679:ADF327688 ANB327679:ANB327688 AWX327679:AWX327688 BGT327679:BGT327688 BQP327679:BQP327688 CAL327679:CAL327688 CKH327679:CKH327688 CUD327679:CUD327688 DDZ327679:DDZ327688 DNV327679:DNV327688 DXR327679:DXR327688 EHN327679:EHN327688 ERJ327679:ERJ327688 FBF327679:FBF327688 FLB327679:FLB327688 FUX327679:FUX327688 GET327679:GET327688 GOP327679:GOP327688 GYL327679:GYL327688 HIH327679:HIH327688 HSD327679:HSD327688 IBZ327679:IBZ327688 ILV327679:ILV327688 IVR327679:IVR327688 JFN327679:JFN327688 JPJ327679:JPJ327688 JZF327679:JZF327688 KJB327679:KJB327688 KSX327679:KSX327688 LCT327679:LCT327688 LMP327679:LMP327688 LWL327679:LWL327688 MGH327679:MGH327688 MQD327679:MQD327688 MZZ327679:MZZ327688 NJV327679:NJV327688 NTR327679:NTR327688 ODN327679:ODN327688 ONJ327679:ONJ327688 OXF327679:OXF327688 PHB327679:PHB327688 PQX327679:PQX327688 QAT327679:QAT327688 QKP327679:QKP327688 QUL327679:QUL327688 REH327679:REH327688 ROD327679:ROD327688 RXZ327679:RXZ327688 SHV327679:SHV327688 SRR327679:SRR327688 TBN327679:TBN327688 TLJ327679:TLJ327688 TVF327679:TVF327688 UFB327679:UFB327688 UOX327679:UOX327688 UYT327679:UYT327688 VIP327679:VIP327688 VSL327679:VSL327688 WCH327679:WCH327688 WMD327679:WMD327688 WVZ327679:WVZ327688 JN393215:JN393224 TJ393215:TJ393224 ADF393215:ADF393224 ANB393215:ANB393224 AWX393215:AWX393224 BGT393215:BGT393224 BQP393215:BQP393224 CAL393215:CAL393224 CKH393215:CKH393224 CUD393215:CUD393224 DDZ393215:DDZ393224 DNV393215:DNV393224 DXR393215:DXR393224 EHN393215:EHN393224 ERJ393215:ERJ393224 FBF393215:FBF393224 FLB393215:FLB393224 FUX393215:FUX393224 GET393215:GET393224 GOP393215:GOP393224 GYL393215:GYL393224 HIH393215:HIH393224 HSD393215:HSD393224 IBZ393215:IBZ393224 ILV393215:ILV393224 IVR393215:IVR393224 JFN393215:JFN393224 JPJ393215:JPJ393224 JZF393215:JZF393224 KJB393215:KJB393224 KSX393215:KSX393224 LCT393215:LCT393224 LMP393215:LMP393224 LWL393215:LWL393224 MGH393215:MGH393224 MQD393215:MQD393224 MZZ393215:MZZ393224 NJV393215:NJV393224 NTR393215:NTR393224 ODN393215:ODN393224 ONJ393215:ONJ393224 OXF393215:OXF393224 PHB393215:PHB393224 PQX393215:PQX393224 QAT393215:QAT393224 QKP393215:QKP393224 QUL393215:QUL393224 REH393215:REH393224 ROD393215:ROD393224 RXZ393215:RXZ393224 SHV393215:SHV393224 SRR393215:SRR393224 TBN393215:TBN393224 TLJ393215:TLJ393224 TVF393215:TVF393224 UFB393215:UFB393224 UOX393215:UOX393224 UYT393215:UYT393224 VIP393215:VIP393224 VSL393215:VSL393224 WCH393215:WCH393224 WMD393215:WMD393224 WVZ393215:WVZ393224 JN458751:JN458760 TJ458751:TJ458760 ADF458751:ADF458760 ANB458751:ANB458760 AWX458751:AWX458760 BGT458751:BGT458760 BQP458751:BQP458760 CAL458751:CAL458760 CKH458751:CKH458760 CUD458751:CUD458760 DDZ458751:DDZ458760 DNV458751:DNV458760 DXR458751:DXR458760 EHN458751:EHN458760 ERJ458751:ERJ458760 FBF458751:FBF458760 FLB458751:FLB458760 FUX458751:FUX458760 GET458751:GET458760 GOP458751:GOP458760 GYL458751:GYL458760 HIH458751:HIH458760 HSD458751:HSD458760 IBZ458751:IBZ458760 ILV458751:ILV458760 IVR458751:IVR458760 JFN458751:JFN458760 JPJ458751:JPJ458760 JZF458751:JZF458760 KJB458751:KJB458760 KSX458751:KSX458760 LCT458751:LCT458760 LMP458751:LMP458760 LWL458751:LWL458760 MGH458751:MGH458760 MQD458751:MQD458760 MZZ458751:MZZ458760 NJV458751:NJV458760 NTR458751:NTR458760 ODN458751:ODN458760 ONJ458751:ONJ458760 OXF458751:OXF458760 PHB458751:PHB458760 PQX458751:PQX458760 QAT458751:QAT458760 QKP458751:QKP458760 QUL458751:QUL458760 REH458751:REH458760 ROD458751:ROD458760 RXZ458751:RXZ458760 SHV458751:SHV458760 SRR458751:SRR458760 TBN458751:TBN458760 TLJ458751:TLJ458760 TVF458751:TVF458760 UFB458751:UFB458760 UOX458751:UOX458760 UYT458751:UYT458760 VIP458751:VIP458760 VSL458751:VSL458760 WCH458751:WCH458760 WMD458751:WMD458760 WVZ458751:WVZ458760 JN524287:JN524296 TJ524287:TJ524296 ADF524287:ADF524296 ANB524287:ANB524296 AWX524287:AWX524296 BGT524287:BGT524296 BQP524287:BQP524296 CAL524287:CAL524296 CKH524287:CKH524296 CUD524287:CUD524296 DDZ524287:DDZ524296 DNV524287:DNV524296 DXR524287:DXR524296 EHN524287:EHN524296 ERJ524287:ERJ524296 FBF524287:FBF524296 FLB524287:FLB524296 FUX524287:FUX524296 GET524287:GET524296 GOP524287:GOP524296 GYL524287:GYL524296 HIH524287:HIH524296 HSD524287:HSD524296 IBZ524287:IBZ524296 ILV524287:ILV524296 IVR524287:IVR524296 JFN524287:JFN524296 JPJ524287:JPJ524296 JZF524287:JZF524296 KJB524287:KJB524296 KSX524287:KSX524296 LCT524287:LCT524296 LMP524287:LMP524296 LWL524287:LWL524296 MGH524287:MGH524296 MQD524287:MQD524296 MZZ524287:MZZ524296 NJV524287:NJV524296 NTR524287:NTR524296 ODN524287:ODN524296 ONJ524287:ONJ524296 OXF524287:OXF524296 PHB524287:PHB524296 PQX524287:PQX524296 QAT524287:QAT524296 QKP524287:QKP524296 QUL524287:QUL524296 REH524287:REH524296 ROD524287:ROD524296 RXZ524287:RXZ524296 SHV524287:SHV524296 SRR524287:SRR524296 TBN524287:TBN524296 TLJ524287:TLJ524296 TVF524287:TVF524296 UFB524287:UFB524296 UOX524287:UOX524296 UYT524287:UYT524296 VIP524287:VIP524296 VSL524287:VSL524296 WCH524287:WCH524296 WMD524287:WMD524296 WVZ524287:WVZ524296 JN589823:JN589832 TJ589823:TJ589832 ADF589823:ADF589832 ANB589823:ANB589832 AWX589823:AWX589832 BGT589823:BGT589832 BQP589823:BQP589832 CAL589823:CAL589832 CKH589823:CKH589832 CUD589823:CUD589832 DDZ589823:DDZ589832 DNV589823:DNV589832 DXR589823:DXR589832 EHN589823:EHN589832 ERJ589823:ERJ589832 FBF589823:FBF589832 FLB589823:FLB589832 FUX589823:FUX589832 GET589823:GET589832 GOP589823:GOP589832 GYL589823:GYL589832 HIH589823:HIH589832 HSD589823:HSD589832 IBZ589823:IBZ589832 ILV589823:ILV589832 IVR589823:IVR589832 JFN589823:JFN589832 JPJ589823:JPJ589832 JZF589823:JZF589832 KJB589823:KJB589832 KSX589823:KSX589832 LCT589823:LCT589832 LMP589823:LMP589832 LWL589823:LWL589832 MGH589823:MGH589832 MQD589823:MQD589832 MZZ589823:MZZ589832 NJV589823:NJV589832 NTR589823:NTR589832 ODN589823:ODN589832 ONJ589823:ONJ589832 OXF589823:OXF589832 PHB589823:PHB589832 PQX589823:PQX589832 QAT589823:QAT589832 QKP589823:QKP589832 QUL589823:QUL589832 REH589823:REH589832 ROD589823:ROD589832 RXZ589823:RXZ589832 SHV589823:SHV589832 SRR589823:SRR589832 TBN589823:TBN589832 TLJ589823:TLJ589832 TVF589823:TVF589832 UFB589823:UFB589832 UOX589823:UOX589832 UYT589823:UYT589832 VIP589823:VIP589832 VSL589823:VSL589832 WCH589823:WCH589832 WMD589823:WMD589832 WVZ589823:WVZ589832 JN655359:JN655368 TJ655359:TJ655368 ADF655359:ADF655368 ANB655359:ANB655368 AWX655359:AWX655368 BGT655359:BGT655368 BQP655359:BQP655368 CAL655359:CAL655368 CKH655359:CKH655368 CUD655359:CUD655368 DDZ655359:DDZ655368 DNV655359:DNV655368 DXR655359:DXR655368 EHN655359:EHN655368 ERJ655359:ERJ655368 FBF655359:FBF655368 FLB655359:FLB655368 FUX655359:FUX655368 GET655359:GET655368 GOP655359:GOP655368 GYL655359:GYL655368 HIH655359:HIH655368 HSD655359:HSD655368 IBZ655359:IBZ655368 ILV655359:ILV655368 IVR655359:IVR655368 JFN655359:JFN655368 JPJ655359:JPJ655368 JZF655359:JZF655368 KJB655359:KJB655368 KSX655359:KSX655368 LCT655359:LCT655368 LMP655359:LMP655368 LWL655359:LWL655368 MGH655359:MGH655368 MQD655359:MQD655368 MZZ655359:MZZ655368 NJV655359:NJV655368 NTR655359:NTR655368 ODN655359:ODN655368 ONJ655359:ONJ655368 OXF655359:OXF655368 PHB655359:PHB655368 PQX655359:PQX655368 QAT655359:QAT655368 QKP655359:QKP655368 QUL655359:QUL655368 REH655359:REH655368 ROD655359:ROD655368 RXZ655359:RXZ655368 SHV655359:SHV655368 SRR655359:SRR655368 TBN655359:TBN655368 TLJ655359:TLJ655368 TVF655359:TVF655368 UFB655359:UFB655368 UOX655359:UOX655368 UYT655359:UYT655368 VIP655359:VIP655368 VSL655359:VSL655368 WCH655359:WCH655368 WMD655359:WMD655368 WVZ655359:WVZ655368 JN720895:JN720904 TJ720895:TJ720904 ADF720895:ADF720904 ANB720895:ANB720904 AWX720895:AWX720904 BGT720895:BGT720904 BQP720895:BQP720904 CAL720895:CAL720904 CKH720895:CKH720904 CUD720895:CUD720904 DDZ720895:DDZ720904 DNV720895:DNV720904 DXR720895:DXR720904 EHN720895:EHN720904 ERJ720895:ERJ720904 FBF720895:FBF720904 FLB720895:FLB720904 FUX720895:FUX720904 GET720895:GET720904 GOP720895:GOP720904 GYL720895:GYL720904 HIH720895:HIH720904 HSD720895:HSD720904 IBZ720895:IBZ720904 ILV720895:ILV720904 IVR720895:IVR720904 JFN720895:JFN720904 JPJ720895:JPJ720904 JZF720895:JZF720904 KJB720895:KJB720904 KSX720895:KSX720904 LCT720895:LCT720904 LMP720895:LMP720904 LWL720895:LWL720904 MGH720895:MGH720904 MQD720895:MQD720904 MZZ720895:MZZ720904 NJV720895:NJV720904 NTR720895:NTR720904 ODN720895:ODN720904 ONJ720895:ONJ720904 OXF720895:OXF720904 PHB720895:PHB720904 PQX720895:PQX720904 QAT720895:QAT720904 QKP720895:QKP720904 QUL720895:QUL720904 REH720895:REH720904 ROD720895:ROD720904 RXZ720895:RXZ720904 SHV720895:SHV720904 SRR720895:SRR720904 TBN720895:TBN720904 TLJ720895:TLJ720904 TVF720895:TVF720904 UFB720895:UFB720904 UOX720895:UOX720904 UYT720895:UYT720904 VIP720895:VIP720904 VSL720895:VSL720904 WCH720895:WCH720904 WMD720895:WMD720904 WVZ720895:WVZ720904 JN786431:JN786440 TJ786431:TJ786440 ADF786431:ADF786440 ANB786431:ANB786440 AWX786431:AWX786440 BGT786431:BGT786440 BQP786431:BQP786440 CAL786431:CAL786440 CKH786431:CKH786440 CUD786431:CUD786440 DDZ786431:DDZ786440 DNV786431:DNV786440 DXR786431:DXR786440 EHN786431:EHN786440 ERJ786431:ERJ786440 FBF786431:FBF786440 FLB786431:FLB786440 FUX786431:FUX786440 GET786431:GET786440 GOP786431:GOP786440 GYL786431:GYL786440 HIH786431:HIH786440 HSD786431:HSD786440 IBZ786431:IBZ786440 ILV786431:ILV786440 IVR786431:IVR786440 JFN786431:JFN786440 JPJ786431:JPJ786440 JZF786431:JZF786440 KJB786431:KJB786440 KSX786431:KSX786440 LCT786431:LCT786440 LMP786431:LMP786440 LWL786431:LWL786440 MGH786431:MGH786440 MQD786431:MQD786440 MZZ786431:MZZ786440 NJV786431:NJV786440 NTR786431:NTR786440 ODN786431:ODN786440 ONJ786431:ONJ786440 OXF786431:OXF786440 PHB786431:PHB786440 PQX786431:PQX786440 QAT786431:QAT786440 QKP786431:QKP786440 QUL786431:QUL786440 REH786431:REH786440 ROD786431:ROD786440 RXZ786431:RXZ786440 SHV786431:SHV786440 SRR786431:SRR786440 TBN786431:TBN786440 TLJ786431:TLJ786440 TVF786431:TVF786440 UFB786431:UFB786440 UOX786431:UOX786440 UYT786431:UYT786440 VIP786431:VIP786440 VSL786431:VSL786440 WCH786431:WCH786440 WMD786431:WMD786440 WVZ786431:WVZ786440 JN851967:JN851976 TJ851967:TJ851976 ADF851967:ADF851976 ANB851967:ANB851976 AWX851967:AWX851976 BGT851967:BGT851976 BQP851967:BQP851976 CAL851967:CAL851976 CKH851967:CKH851976 CUD851967:CUD851976 DDZ851967:DDZ851976 DNV851967:DNV851976 DXR851967:DXR851976 EHN851967:EHN851976 ERJ851967:ERJ851976 FBF851967:FBF851976 FLB851967:FLB851976 FUX851967:FUX851976 GET851967:GET851976 GOP851967:GOP851976 GYL851967:GYL851976 HIH851967:HIH851976 HSD851967:HSD851976 IBZ851967:IBZ851976 ILV851967:ILV851976 IVR851967:IVR851976 JFN851967:JFN851976 JPJ851967:JPJ851976 JZF851967:JZF851976 KJB851967:KJB851976 KSX851967:KSX851976 LCT851967:LCT851976 LMP851967:LMP851976 LWL851967:LWL851976 MGH851967:MGH851976 MQD851967:MQD851976 MZZ851967:MZZ851976 NJV851967:NJV851976 NTR851967:NTR851976 ODN851967:ODN851976 ONJ851967:ONJ851976 OXF851967:OXF851976 PHB851967:PHB851976 PQX851967:PQX851976 QAT851967:QAT851976 QKP851967:QKP851976 QUL851967:QUL851976 REH851967:REH851976 ROD851967:ROD851976 RXZ851967:RXZ851976 SHV851967:SHV851976 SRR851967:SRR851976 TBN851967:TBN851976 TLJ851967:TLJ851976 TVF851967:TVF851976 UFB851967:UFB851976 UOX851967:UOX851976 UYT851967:UYT851976 VIP851967:VIP851976 VSL851967:VSL851976 WCH851967:WCH851976 WMD851967:WMD851976 WVZ851967:WVZ851976 JN917503:JN917512 TJ917503:TJ917512 ADF917503:ADF917512 ANB917503:ANB917512 AWX917503:AWX917512 BGT917503:BGT917512 BQP917503:BQP917512 CAL917503:CAL917512 CKH917503:CKH917512 CUD917503:CUD917512 DDZ917503:DDZ917512 DNV917503:DNV917512 DXR917503:DXR917512 EHN917503:EHN917512 ERJ917503:ERJ917512 FBF917503:FBF917512 FLB917503:FLB917512 FUX917503:FUX917512 GET917503:GET917512 GOP917503:GOP917512 GYL917503:GYL917512 HIH917503:HIH917512 HSD917503:HSD917512 IBZ917503:IBZ917512 ILV917503:ILV917512 IVR917503:IVR917512 JFN917503:JFN917512 JPJ917503:JPJ917512 JZF917503:JZF917512 KJB917503:KJB917512 KSX917503:KSX917512 LCT917503:LCT917512 LMP917503:LMP917512 LWL917503:LWL917512 MGH917503:MGH917512 MQD917503:MQD917512 MZZ917503:MZZ917512 NJV917503:NJV917512 NTR917503:NTR917512 ODN917503:ODN917512 ONJ917503:ONJ917512 OXF917503:OXF917512 PHB917503:PHB917512 PQX917503:PQX917512 QAT917503:QAT917512 QKP917503:QKP917512 QUL917503:QUL917512 REH917503:REH917512 ROD917503:ROD917512 RXZ917503:RXZ917512 SHV917503:SHV917512 SRR917503:SRR917512 TBN917503:TBN917512 TLJ917503:TLJ917512 TVF917503:TVF917512 UFB917503:UFB917512 UOX917503:UOX917512 UYT917503:UYT917512 VIP917503:VIP917512 VSL917503:VSL917512 WCH917503:WCH917512 WMD917503:WMD917512 WVZ917503:WVZ917512 JN983039:JN983048 TJ983039:TJ983048 ADF983039:ADF983048 ANB983039:ANB983048 AWX983039:AWX983048 BGT983039:BGT983048 BQP983039:BQP983048 CAL983039:CAL983048 CKH983039:CKH983048 CUD983039:CUD983048 DDZ983039:DDZ983048 DNV983039:DNV983048 DXR983039:DXR983048 EHN983039:EHN983048 ERJ983039:ERJ983048 FBF983039:FBF983048 FLB983039:FLB983048 FUX983039:FUX983048 GET983039:GET983048 GOP983039:GOP983048 GYL983039:GYL983048 HIH983039:HIH983048 HSD983039:HSD983048 IBZ983039:IBZ983048 ILV983039:ILV983048 IVR983039:IVR983048 JFN983039:JFN983048 JPJ983039:JPJ983048 JZF983039:JZF983048 KJB983039:KJB983048 KSX983039:KSX983048 LCT983039:LCT983048 LMP983039:LMP983048 LWL983039:LWL983048 MGH983039:MGH983048 MQD983039:MQD983048 MZZ983039:MZZ983048 NJV983039:NJV983048 NTR983039:NTR983048 ODN983039:ODN983048 ONJ983039:ONJ983048 OXF983039:OXF983048 PHB983039:PHB983048 PQX983039:PQX983048 QAT983039:QAT983048 QKP983039:QKP983048 QUL983039:QUL983048 REH983039:REH983048 ROD983039:ROD983048 RXZ983039:RXZ983048 SHV983039:SHV983048 SRR983039:SRR983048 TBN983039:TBN983048 TLJ983039:TLJ983048 TVF983039:TVF983048 UFB983039:UFB983048 UOX983039:UOX983048 UYT983039:UYT983048 VIP983039:VIP983048 VSL983039:VSL983048 WCH983039:WCH983048 WMD983039:WMD983048 WVZ983039:WVZ983048 JR65535:JS65544 TN65535:TO65544 ADJ65535:ADK65544 ANF65535:ANG65544 AXB65535:AXC65544 BGX65535:BGY65544 BQT65535:BQU65544 CAP65535:CAQ65544 CKL65535:CKM65544 CUH65535:CUI65544 DED65535:DEE65544 DNZ65535:DOA65544 DXV65535:DXW65544 EHR65535:EHS65544 ERN65535:ERO65544 FBJ65535:FBK65544 FLF65535:FLG65544 FVB65535:FVC65544 GEX65535:GEY65544 GOT65535:GOU65544 GYP65535:GYQ65544 HIL65535:HIM65544 HSH65535:HSI65544 ICD65535:ICE65544 ILZ65535:IMA65544 IVV65535:IVW65544 JFR65535:JFS65544 JPN65535:JPO65544 JZJ65535:JZK65544 KJF65535:KJG65544 KTB65535:KTC65544 LCX65535:LCY65544 LMT65535:LMU65544 LWP65535:LWQ65544 MGL65535:MGM65544 MQH65535:MQI65544 NAD65535:NAE65544 NJZ65535:NKA65544 NTV65535:NTW65544 ODR65535:ODS65544 ONN65535:ONO65544 OXJ65535:OXK65544 PHF65535:PHG65544 PRB65535:PRC65544 QAX65535:QAY65544 QKT65535:QKU65544 QUP65535:QUQ65544 REL65535:REM65544 ROH65535:ROI65544 RYD65535:RYE65544 SHZ65535:SIA65544 SRV65535:SRW65544 TBR65535:TBS65544 TLN65535:TLO65544 TVJ65535:TVK65544 UFF65535:UFG65544 UPB65535:UPC65544 UYX65535:UYY65544 VIT65535:VIU65544 VSP65535:VSQ65544 WCL65535:WCM65544 WMH65535:WMI65544 WWD65535:WWE65544 JR131071:JS131080 TN131071:TO131080 ADJ131071:ADK131080 ANF131071:ANG131080 AXB131071:AXC131080 BGX131071:BGY131080 BQT131071:BQU131080 CAP131071:CAQ131080 CKL131071:CKM131080 CUH131071:CUI131080 DED131071:DEE131080 DNZ131071:DOA131080 DXV131071:DXW131080 EHR131071:EHS131080 ERN131071:ERO131080 FBJ131071:FBK131080 FLF131071:FLG131080 FVB131071:FVC131080 GEX131071:GEY131080 GOT131071:GOU131080 GYP131071:GYQ131080 HIL131071:HIM131080 HSH131071:HSI131080 ICD131071:ICE131080 ILZ131071:IMA131080 IVV131071:IVW131080 JFR131071:JFS131080 JPN131071:JPO131080 JZJ131071:JZK131080 KJF131071:KJG131080 KTB131071:KTC131080 LCX131071:LCY131080 LMT131071:LMU131080 LWP131071:LWQ131080 MGL131071:MGM131080 MQH131071:MQI131080 NAD131071:NAE131080 NJZ131071:NKA131080 NTV131071:NTW131080 ODR131071:ODS131080 ONN131071:ONO131080 OXJ131071:OXK131080 PHF131071:PHG131080 PRB131071:PRC131080 QAX131071:QAY131080 QKT131071:QKU131080 QUP131071:QUQ131080 REL131071:REM131080 ROH131071:ROI131080 RYD131071:RYE131080 SHZ131071:SIA131080 SRV131071:SRW131080 TBR131071:TBS131080 TLN131071:TLO131080 TVJ131071:TVK131080 UFF131071:UFG131080 UPB131071:UPC131080 UYX131071:UYY131080 VIT131071:VIU131080 VSP131071:VSQ131080 WCL131071:WCM131080 WMH131071:WMI131080 WWD131071:WWE131080 JR196607:JS196616 TN196607:TO196616 ADJ196607:ADK196616 ANF196607:ANG196616 AXB196607:AXC196616 BGX196607:BGY196616 BQT196607:BQU196616 CAP196607:CAQ196616 CKL196607:CKM196616 CUH196607:CUI196616 DED196607:DEE196616 DNZ196607:DOA196616 DXV196607:DXW196616 EHR196607:EHS196616 ERN196607:ERO196616 FBJ196607:FBK196616 FLF196607:FLG196616 FVB196607:FVC196616 GEX196607:GEY196616 GOT196607:GOU196616 GYP196607:GYQ196616 HIL196607:HIM196616 HSH196607:HSI196616 ICD196607:ICE196616 ILZ196607:IMA196616 IVV196607:IVW196616 JFR196607:JFS196616 JPN196607:JPO196616 JZJ196607:JZK196616 KJF196607:KJG196616 KTB196607:KTC196616 LCX196607:LCY196616 LMT196607:LMU196616 LWP196607:LWQ196616 MGL196607:MGM196616 MQH196607:MQI196616 NAD196607:NAE196616 NJZ196607:NKA196616 NTV196607:NTW196616 ODR196607:ODS196616 ONN196607:ONO196616 OXJ196607:OXK196616 PHF196607:PHG196616 PRB196607:PRC196616 QAX196607:QAY196616 QKT196607:QKU196616 QUP196607:QUQ196616 REL196607:REM196616 ROH196607:ROI196616 RYD196607:RYE196616 SHZ196607:SIA196616 SRV196607:SRW196616 TBR196607:TBS196616 TLN196607:TLO196616 TVJ196607:TVK196616 UFF196607:UFG196616 UPB196607:UPC196616 UYX196607:UYY196616 VIT196607:VIU196616 VSP196607:VSQ196616 WCL196607:WCM196616 WMH196607:WMI196616 WWD196607:WWE196616 JR262143:JS262152 TN262143:TO262152 ADJ262143:ADK262152 ANF262143:ANG262152 AXB262143:AXC262152 BGX262143:BGY262152 BQT262143:BQU262152 CAP262143:CAQ262152 CKL262143:CKM262152 CUH262143:CUI262152 DED262143:DEE262152 DNZ262143:DOA262152 DXV262143:DXW262152 EHR262143:EHS262152 ERN262143:ERO262152 FBJ262143:FBK262152 FLF262143:FLG262152 FVB262143:FVC262152 GEX262143:GEY262152 GOT262143:GOU262152 GYP262143:GYQ262152 HIL262143:HIM262152 HSH262143:HSI262152 ICD262143:ICE262152 ILZ262143:IMA262152 IVV262143:IVW262152 JFR262143:JFS262152 JPN262143:JPO262152 JZJ262143:JZK262152 KJF262143:KJG262152 KTB262143:KTC262152 LCX262143:LCY262152 LMT262143:LMU262152 LWP262143:LWQ262152 MGL262143:MGM262152 MQH262143:MQI262152 NAD262143:NAE262152 NJZ262143:NKA262152 NTV262143:NTW262152 ODR262143:ODS262152 ONN262143:ONO262152 OXJ262143:OXK262152 PHF262143:PHG262152 PRB262143:PRC262152 QAX262143:QAY262152 QKT262143:QKU262152 QUP262143:QUQ262152 REL262143:REM262152 ROH262143:ROI262152 RYD262143:RYE262152 SHZ262143:SIA262152 SRV262143:SRW262152 TBR262143:TBS262152 TLN262143:TLO262152 TVJ262143:TVK262152 UFF262143:UFG262152 UPB262143:UPC262152 UYX262143:UYY262152 VIT262143:VIU262152 VSP262143:VSQ262152 WCL262143:WCM262152 WMH262143:WMI262152 WWD262143:WWE262152 JR327679:JS327688 TN327679:TO327688 ADJ327679:ADK327688 ANF327679:ANG327688 AXB327679:AXC327688 BGX327679:BGY327688 BQT327679:BQU327688 CAP327679:CAQ327688 CKL327679:CKM327688 CUH327679:CUI327688 DED327679:DEE327688 DNZ327679:DOA327688 DXV327679:DXW327688 EHR327679:EHS327688 ERN327679:ERO327688 FBJ327679:FBK327688 FLF327679:FLG327688 FVB327679:FVC327688 GEX327679:GEY327688 GOT327679:GOU327688 GYP327679:GYQ327688 HIL327679:HIM327688 HSH327679:HSI327688 ICD327679:ICE327688 ILZ327679:IMA327688 IVV327679:IVW327688 JFR327679:JFS327688 JPN327679:JPO327688 JZJ327679:JZK327688 KJF327679:KJG327688 KTB327679:KTC327688 LCX327679:LCY327688 LMT327679:LMU327688 LWP327679:LWQ327688 MGL327679:MGM327688 MQH327679:MQI327688 NAD327679:NAE327688 NJZ327679:NKA327688 NTV327679:NTW327688 ODR327679:ODS327688 ONN327679:ONO327688 OXJ327679:OXK327688 PHF327679:PHG327688 PRB327679:PRC327688 QAX327679:QAY327688 QKT327679:QKU327688 QUP327679:QUQ327688 REL327679:REM327688 ROH327679:ROI327688 RYD327679:RYE327688 SHZ327679:SIA327688 SRV327679:SRW327688 TBR327679:TBS327688 TLN327679:TLO327688 TVJ327679:TVK327688 UFF327679:UFG327688 UPB327679:UPC327688 UYX327679:UYY327688 VIT327679:VIU327688 VSP327679:VSQ327688 WCL327679:WCM327688 WMH327679:WMI327688 WWD327679:WWE327688 JR393215:JS393224 TN393215:TO393224 ADJ393215:ADK393224 ANF393215:ANG393224 AXB393215:AXC393224 BGX393215:BGY393224 BQT393215:BQU393224 CAP393215:CAQ393224 CKL393215:CKM393224 CUH393215:CUI393224 DED393215:DEE393224 DNZ393215:DOA393224 DXV393215:DXW393224 EHR393215:EHS393224 ERN393215:ERO393224 FBJ393215:FBK393224 FLF393215:FLG393224 FVB393215:FVC393224 GEX393215:GEY393224 GOT393215:GOU393224 GYP393215:GYQ393224 HIL393215:HIM393224 HSH393215:HSI393224 ICD393215:ICE393224 ILZ393215:IMA393224 IVV393215:IVW393224 JFR393215:JFS393224 JPN393215:JPO393224 JZJ393215:JZK393224 KJF393215:KJG393224 KTB393215:KTC393224 LCX393215:LCY393224 LMT393215:LMU393224 LWP393215:LWQ393224 MGL393215:MGM393224 MQH393215:MQI393224 NAD393215:NAE393224 NJZ393215:NKA393224 NTV393215:NTW393224 ODR393215:ODS393224 ONN393215:ONO393224 OXJ393215:OXK393224 PHF393215:PHG393224 PRB393215:PRC393224 QAX393215:QAY393224 QKT393215:QKU393224 QUP393215:QUQ393224 REL393215:REM393224 ROH393215:ROI393224 RYD393215:RYE393224 SHZ393215:SIA393224 SRV393215:SRW393224 TBR393215:TBS393224 TLN393215:TLO393224 TVJ393215:TVK393224 UFF393215:UFG393224 UPB393215:UPC393224 UYX393215:UYY393224 VIT393215:VIU393224 VSP393215:VSQ393224 WCL393215:WCM393224 WMH393215:WMI393224 WWD393215:WWE393224 JR458751:JS458760 TN458751:TO458760 ADJ458751:ADK458760 ANF458751:ANG458760 AXB458751:AXC458760 BGX458751:BGY458760 BQT458751:BQU458760 CAP458751:CAQ458760 CKL458751:CKM458760 CUH458751:CUI458760 DED458751:DEE458760 DNZ458751:DOA458760 DXV458751:DXW458760 EHR458751:EHS458760 ERN458751:ERO458760 FBJ458751:FBK458760 FLF458751:FLG458760 FVB458751:FVC458760 GEX458751:GEY458760 GOT458751:GOU458760 GYP458751:GYQ458760 HIL458751:HIM458760 HSH458751:HSI458760 ICD458751:ICE458760 ILZ458751:IMA458760 IVV458751:IVW458760 JFR458751:JFS458760 JPN458751:JPO458760 JZJ458751:JZK458760 KJF458751:KJG458760 KTB458751:KTC458760 LCX458751:LCY458760 LMT458751:LMU458760 LWP458751:LWQ458760 MGL458751:MGM458760 MQH458751:MQI458760 NAD458751:NAE458760 NJZ458751:NKA458760 NTV458751:NTW458760 ODR458751:ODS458760 ONN458751:ONO458760 OXJ458751:OXK458760 PHF458751:PHG458760 PRB458751:PRC458760 QAX458751:QAY458760 QKT458751:QKU458760 QUP458751:QUQ458760 REL458751:REM458760 ROH458751:ROI458760 RYD458751:RYE458760 SHZ458751:SIA458760 SRV458751:SRW458760 TBR458751:TBS458760 TLN458751:TLO458760 TVJ458751:TVK458760 UFF458751:UFG458760 UPB458751:UPC458760 UYX458751:UYY458760 VIT458751:VIU458760 VSP458751:VSQ458760 WCL458751:WCM458760 WMH458751:WMI458760 WWD458751:WWE458760 JR524287:JS524296 TN524287:TO524296 ADJ524287:ADK524296 ANF524287:ANG524296 AXB524287:AXC524296 BGX524287:BGY524296 BQT524287:BQU524296 CAP524287:CAQ524296 CKL524287:CKM524296 CUH524287:CUI524296 DED524287:DEE524296 DNZ524287:DOA524296 DXV524287:DXW524296 EHR524287:EHS524296 ERN524287:ERO524296 FBJ524287:FBK524296 FLF524287:FLG524296 FVB524287:FVC524296 GEX524287:GEY524296 GOT524287:GOU524296 GYP524287:GYQ524296 HIL524287:HIM524296 HSH524287:HSI524296 ICD524287:ICE524296 ILZ524287:IMA524296 IVV524287:IVW524296 JFR524287:JFS524296 JPN524287:JPO524296 JZJ524287:JZK524296 KJF524287:KJG524296 KTB524287:KTC524296 LCX524287:LCY524296 LMT524287:LMU524296 LWP524287:LWQ524296 MGL524287:MGM524296 MQH524287:MQI524296 NAD524287:NAE524296 NJZ524287:NKA524296 NTV524287:NTW524296 ODR524287:ODS524296 ONN524287:ONO524296 OXJ524287:OXK524296 PHF524287:PHG524296 PRB524287:PRC524296 QAX524287:QAY524296 QKT524287:QKU524296 QUP524287:QUQ524296 REL524287:REM524296 ROH524287:ROI524296 RYD524287:RYE524296 SHZ524287:SIA524296 SRV524287:SRW524296 TBR524287:TBS524296 TLN524287:TLO524296 TVJ524287:TVK524296 UFF524287:UFG524296 UPB524287:UPC524296 UYX524287:UYY524296 VIT524287:VIU524296 VSP524287:VSQ524296 WCL524287:WCM524296 WMH524287:WMI524296 WWD524287:WWE524296 JR589823:JS589832 TN589823:TO589832 ADJ589823:ADK589832 ANF589823:ANG589832 AXB589823:AXC589832 BGX589823:BGY589832 BQT589823:BQU589832 CAP589823:CAQ589832 CKL589823:CKM589832 CUH589823:CUI589832 DED589823:DEE589832 DNZ589823:DOA589832 DXV589823:DXW589832 EHR589823:EHS589832 ERN589823:ERO589832 FBJ589823:FBK589832 FLF589823:FLG589832 FVB589823:FVC589832 GEX589823:GEY589832 GOT589823:GOU589832 GYP589823:GYQ589832 HIL589823:HIM589832 HSH589823:HSI589832 ICD589823:ICE589832 ILZ589823:IMA589832 IVV589823:IVW589832 JFR589823:JFS589832 JPN589823:JPO589832 JZJ589823:JZK589832 KJF589823:KJG589832 KTB589823:KTC589832 LCX589823:LCY589832 LMT589823:LMU589832 LWP589823:LWQ589832 MGL589823:MGM589832 MQH589823:MQI589832 NAD589823:NAE589832 NJZ589823:NKA589832 NTV589823:NTW589832 ODR589823:ODS589832 ONN589823:ONO589832 OXJ589823:OXK589832 PHF589823:PHG589832 PRB589823:PRC589832 QAX589823:QAY589832 QKT589823:QKU589832 QUP589823:QUQ589832 REL589823:REM589832 ROH589823:ROI589832 RYD589823:RYE589832 SHZ589823:SIA589832 SRV589823:SRW589832 TBR589823:TBS589832 TLN589823:TLO589832 TVJ589823:TVK589832 UFF589823:UFG589832 UPB589823:UPC589832 UYX589823:UYY589832 VIT589823:VIU589832 VSP589823:VSQ589832 WCL589823:WCM589832 WMH589823:WMI589832 WWD589823:WWE589832 JR655359:JS655368 TN655359:TO655368 ADJ655359:ADK655368 ANF655359:ANG655368 AXB655359:AXC655368 BGX655359:BGY655368 BQT655359:BQU655368 CAP655359:CAQ655368 CKL655359:CKM655368 CUH655359:CUI655368 DED655359:DEE655368 DNZ655359:DOA655368 DXV655359:DXW655368 EHR655359:EHS655368 ERN655359:ERO655368 FBJ655359:FBK655368 FLF655359:FLG655368 FVB655359:FVC655368 GEX655359:GEY655368 GOT655359:GOU655368 GYP655359:GYQ655368 HIL655359:HIM655368 HSH655359:HSI655368 ICD655359:ICE655368 ILZ655359:IMA655368 IVV655359:IVW655368 JFR655359:JFS655368 JPN655359:JPO655368 JZJ655359:JZK655368 KJF655359:KJG655368 KTB655359:KTC655368 LCX655359:LCY655368 LMT655359:LMU655368 LWP655359:LWQ655368 MGL655359:MGM655368 MQH655359:MQI655368 NAD655359:NAE655368 NJZ655359:NKA655368 NTV655359:NTW655368 ODR655359:ODS655368 ONN655359:ONO655368 OXJ655359:OXK655368 PHF655359:PHG655368 PRB655359:PRC655368 QAX655359:QAY655368 QKT655359:QKU655368 QUP655359:QUQ655368 REL655359:REM655368 ROH655359:ROI655368 RYD655359:RYE655368 SHZ655359:SIA655368 SRV655359:SRW655368 TBR655359:TBS655368 TLN655359:TLO655368 TVJ655359:TVK655368 UFF655359:UFG655368 UPB655359:UPC655368 UYX655359:UYY655368 VIT655359:VIU655368 VSP655359:VSQ655368 WCL655359:WCM655368 WMH655359:WMI655368 WWD655359:WWE655368 JR720895:JS720904 TN720895:TO720904 ADJ720895:ADK720904 ANF720895:ANG720904 AXB720895:AXC720904 BGX720895:BGY720904 BQT720895:BQU720904 CAP720895:CAQ720904 CKL720895:CKM720904 CUH720895:CUI720904 DED720895:DEE720904 DNZ720895:DOA720904 DXV720895:DXW720904 EHR720895:EHS720904 ERN720895:ERO720904 FBJ720895:FBK720904 FLF720895:FLG720904 FVB720895:FVC720904 GEX720895:GEY720904 GOT720895:GOU720904 GYP720895:GYQ720904 HIL720895:HIM720904 HSH720895:HSI720904 ICD720895:ICE720904 ILZ720895:IMA720904 IVV720895:IVW720904 JFR720895:JFS720904 JPN720895:JPO720904 JZJ720895:JZK720904 KJF720895:KJG720904 KTB720895:KTC720904 LCX720895:LCY720904 LMT720895:LMU720904 LWP720895:LWQ720904 MGL720895:MGM720904 MQH720895:MQI720904 NAD720895:NAE720904 NJZ720895:NKA720904 NTV720895:NTW720904 ODR720895:ODS720904 ONN720895:ONO720904 OXJ720895:OXK720904 PHF720895:PHG720904 PRB720895:PRC720904 QAX720895:QAY720904 QKT720895:QKU720904 QUP720895:QUQ720904 REL720895:REM720904 ROH720895:ROI720904 RYD720895:RYE720904 SHZ720895:SIA720904 SRV720895:SRW720904 TBR720895:TBS720904 TLN720895:TLO720904 TVJ720895:TVK720904 UFF720895:UFG720904 UPB720895:UPC720904 UYX720895:UYY720904 VIT720895:VIU720904 VSP720895:VSQ720904 WCL720895:WCM720904 WMH720895:WMI720904 WWD720895:WWE720904 JR786431:JS786440 TN786431:TO786440 ADJ786431:ADK786440 ANF786431:ANG786440 AXB786431:AXC786440 BGX786431:BGY786440 BQT786431:BQU786440 CAP786431:CAQ786440 CKL786431:CKM786440 CUH786431:CUI786440 DED786431:DEE786440 DNZ786431:DOA786440 DXV786431:DXW786440 EHR786431:EHS786440 ERN786431:ERO786440 FBJ786431:FBK786440 FLF786431:FLG786440 FVB786431:FVC786440 GEX786431:GEY786440 GOT786431:GOU786440 GYP786431:GYQ786440 HIL786431:HIM786440 HSH786431:HSI786440 ICD786431:ICE786440 ILZ786431:IMA786440 IVV786431:IVW786440 JFR786431:JFS786440 JPN786431:JPO786440 JZJ786431:JZK786440 KJF786431:KJG786440 KTB786431:KTC786440 LCX786431:LCY786440 LMT786431:LMU786440 LWP786431:LWQ786440 MGL786431:MGM786440 MQH786431:MQI786440 NAD786431:NAE786440 NJZ786431:NKA786440 NTV786431:NTW786440 ODR786431:ODS786440 ONN786431:ONO786440 OXJ786431:OXK786440 PHF786431:PHG786440 PRB786431:PRC786440 QAX786431:QAY786440 QKT786431:QKU786440 QUP786431:QUQ786440 REL786431:REM786440 ROH786431:ROI786440 RYD786431:RYE786440 SHZ786431:SIA786440 SRV786431:SRW786440 TBR786431:TBS786440 TLN786431:TLO786440 TVJ786431:TVK786440 UFF786431:UFG786440 UPB786431:UPC786440 UYX786431:UYY786440 VIT786431:VIU786440 VSP786431:VSQ786440 WCL786431:WCM786440 WMH786431:WMI786440 WWD786431:WWE786440 JR851967:JS851976 TN851967:TO851976 ADJ851967:ADK851976 ANF851967:ANG851976 AXB851967:AXC851976 BGX851967:BGY851976 BQT851967:BQU851976 CAP851967:CAQ851976 CKL851967:CKM851976 CUH851967:CUI851976 DED851967:DEE851976 DNZ851967:DOA851976 DXV851967:DXW851976 EHR851967:EHS851976 ERN851967:ERO851976 FBJ851967:FBK851976 FLF851967:FLG851976 FVB851967:FVC851976 GEX851967:GEY851976 GOT851967:GOU851976 GYP851967:GYQ851976 HIL851967:HIM851976 HSH851967:HSI851976 ICD851967:ICE851976 ILZ851967:IMA851976 IVV851967:IVW851976 JFR851967:JFS851976 JPN851967:JPO851976 JZJ851967:JZK851976 KJF851967:KJG851976 KTB851967:KTC851976 LCX851967:LCY851976 LMT851967:LMU851976 LWP851967:LWQ851976 MGL851967:MGM851976 MQH851967:MQI851976 NAD851967:NAE851976 NJZ851967:NKA851976 NTV851967:NTW851976 ODR851967:ODS851976 ONN851967:ONO851976 OXJ851967:OXK851976 PHF851967:PHG851976 PRB851967:PRC851976 QAX851967:QAY851976 QKT851967:QKU851976 QUP851967:QUQ851976 REL851967:REM851976 ROH851967:ROI851976 RYD851967:RYE851976 SHZ851967:SIA851976 SRV851967:SRW851976 TBR851967:TBS851976 TLN851967:TLO851976 TVJ851967:TVK851976 UFF851967:UFG851976 UPB851967:UPC851976 UYX851967:UYY851976 VIT851967:VIU851976 VSP851967:VSQ851976 WCL851967:WCM851976 WMH851967:WMI851976 WWD851967:WWE851976 JR917503:JS917512 TN917503:TO917512 ADJ917503:ADK917512 ANF917503:ANG917512 AXB917503:AXC917512 BGX917503:BGY917512 BQT917503:BQU917512 CAP917503:CAQ917512 CKL917503:CKM917512 CUH917503:CUI917512 DED917503:DEE917512 DNZ917503:DOA917512 DXV917503:DXW917512 EHR917503:EHS917512 ERN917503:ERO917512 FBJ917503:FBK917512 FLF917503:FLG917512 FVB917503:FVC917512 GEX917503:GEY917512 GOT917503:GOU917512 GYP917503:GYQ917512 HIL917503:HIM917512 HSH917503:HSI917512 ICD917503:ICE917512 ILZ917503:IMA917512 IVV917503:IVW917512 JFR917503:JFS917512 JPN917503:JPO917512 JZJ917503:JZK917512 KJF917503:KJG917512 KTB917503:KTC917512 LCX917503:LCY917512 LMT917503:LMU917512 LWP917503:LWQ917512 MGL917503:MGM917512 MQH917503:MQI917512 NAD917503:NAE917512 NJZ917503:NKA917512 NTV917503:NTW917512 ODR917503:ODS917512 ONN917503:ONO917512 OXJ917503:OXK917512 PHF917503:PHG917512 PRB917503:PRC917512 QAX917503:QAY917512 QKT917503:QKU917512 QUP917503:QUQ917512 REL917503:REM917512 ROH917503:ROI917512 RYD917503:RYE917512 SHZ917503:SIA917512 SRV917503:SRW917512 TBR917503:TBS917512 TLN917503:TLO917512 TVJ917503:TVK917512 UFF917503:UFG917512 UPB917503:UPC917512 UYX917503:UYY917512 VIT917503:VIU917512 VSP917503:VSQ917512 WCL917503:WCM917512 WMH917503:WMI917512 WWD917503:WWE917512 JR983039:JS983048 TN983039:TO983048 ADJ983039:ADK983048 ANF983039:ANG983048 AXB983039:AXC983048 BGX983039:BGY983048 BQT983039:BQU983048 CAP983039:CAQ983048 CKL983039:CKM983048 CUH983039:CUI983048 DED983039:DEE983048 DNZ983039:DOA983048 DXV983039:DXW983048 EHR983039:EHS983048 ERN983039:ERO983048 FBJ983039:FBK983048 FLF983039:FLG983048 FVB983039:FVC983048 GEX983039:GEY983048 GOT983039:GOU983048 GYP983039:GYQ983048 HIL983039:HIM983048 HSH983039:HSI983048 ICD983039:ICE983048 ILZ983039:IMA983048 IVV983039:IVW983048 JFR983039:JFS983048 JPN983039:JPO983048 JZJ983039:JZK983048 KJF983039:KJG983048 KTB983039:KTC983048 LCX983039:LCY983048 LMT983039:LMU983048 LWP983039:LWQ983048 MGL983039:MGM983048 MQH983039:MQI983048 NAD983039:NAE983048 NJZ983039:NKA983048 NTV983039:NTW983048 ODR983039:ODS983048 ONN983039:ONO983048 OXJ983039:OXK983048 PHF983039:PHG983048 PRB983039:PRC983048 QAX983039:QAY983048 QKT983039:QKU983048 QUP983039:QUQ983048 REL983039:REM983048 ROH983039:ROI983048 RYD983039:RYE983048 SHZ983039:SIA983048 SRV983039:SRW983048 TBR983039:TBS983048 TLN983039:TLO983048 TVJ983039:TVK983048 UFF983039:UFG983048 UPB983039:UPC983048 UYX983039:UYY983048 VIT983039:VIU983048 VSP983039:VSQ983048 WCL983039:WCM983048 WMH983039:WMI983048 WWD983039:WWE983048 JX65535:JX65544 TT65535:TT65544 ADP65535:ADP65544 ANL65535:ANL65544 AXH65535:AXH65544 BHD65535:BHD65544 BQZ65535:BQZ65544 CAV65535:CAV65544 CKR65535:CKR65544 CUN65535:CUN65544 DEJ65535:DEJ65544 DOF65535:DOF65544 DYB65535:DYB65544 EHX65535:EHX65544 ERT65535:ERT65544 FBP65535:FBP65544 FLL65535:FLL65544 FVH65535:FVH65544 GFD65535:GFD65544 GOZ65535:GOZ65544 GYV65535:GYV65544 HIR65535:HIR65544 HSN65535:HSN65544 ICJ65535:ICJ65544 IMF65535:IMF65544 IWB65535:IWB65544 JFX65535:JFX65544 JPT65535:JPT65544 JZP65535:JZP65544 KJL65535:KJL65544 KTH65535:KTH65544 LDD65535:LDD65544 LMZ65535:LMZ65544 LWV65535:LWV65544 MGR65535:MGR65544 MQN65535:MQN65544 NAJ65535:NAJ65544 NKF65535:NKF65544 NUB65535:NUB65544 ODX65535:ODX65544 ONT65535:ONT65544 OXP65535:OXP65544 PHL65535:PHL65544 PRH65535:PRH65544 QBD65535:QBD65544 QKZ65535:QKZ65544 QUV65535:QUV65544 RER65535:RER65544 RON65535:RON65544 RYJ65535:RYJ65544 SIF65535:SIF65544 SSB65535:SSB65544 TBX65535:TBX65544 TLT65535:TLT65544 TVP65535:TVP65544 UFL65535:UFL65544 UPH65535:UPH65544 UZD65535:UZD65544 VIZ65535:VIZ65544 VSV65535:VSV65544 WCR65535:WCR65544 WMN65535:WMN65544 WWJ65535:WWJ65544 JX131071:JX131080 TT131071:TT131080 ADP131071:ADP131080 ANL131071:ANL131080 AXH131071:AXH131080 BHD131071:BHD131080 BQZ131071:BQZ131080 CAV131071:CAV131080 CKR131071:CKR131080 CUN131071:CUN131080 DEJ131071:DEJ131080 DOF131071:DOF131080 DYB131071:DYB131080 EHX131071:EHX131080 ERT131071:ERT131080 FBP131071:FBP131080 FLL131071:FLL131080 FVH131071:FVH131080 GFD131071:GFD131080 GOZ131071:GOZ131080 GYV131071:GYV131080 HIR131071:HIR131080 HSN131071:HSN131080 ICJ131071:ICJ131080 IMF131071:IMF131080 IWB131071:IWB131080 JFX131071:JFX131080 JPT131071:JPT131080 JZP131071:JZP131080 KJL131071:KJL131080 KTH131071:KTH131080 LDD131071:LDD131080 LMZ131071:LMZ131080 LWV131071:LWV131080 MGR131071:MGR131080 MQN131071:MQN131080 NAJ131071:NAJ131080 NKF131071:NKF131080 NUB131071:NUB131080 ODX131071:ODX131080 ONT131071:ONT131080 OXP131071:OXP131080 PHL131071:PHL131080 PRH131071:PRH131080 QBD131071:QBD131080 QKZ131071:QKZ131080 QUV131071:QUV131080 RER131071:RER131080 RON131071:RON131080 RYJ131071:RYJ131080 SIF131071:SIF131080 SSB131071:SSB131080 TBX131071:TBX131080 TLT131071:TLT131080 TVP131071:TVP131080 UFL131071:UFL131080 UPH131071:UPH131080 UZD131071:UZD131080 VIZ131071:VIZ131080 VSV131071:VSV131080 WCR131071:WCR131080 WMN131071:WMN131080 WWJ131071:WWJ131080 JX196607:JX196616 TT196607:TT196616 ADP196607:ADP196616 ANL196607:ANL196616 AXH196607:AXH196616 BHD196607:BHD196616 BQZ196607:BQZ196616 CAV196607:CAV196616 CKR196607:CKR196616 CUN196607:CUN196616 DEJ196607:DEJ196616 DOF196607:DOF196616 DYB196607:DYB196616 EHX196607:EHX196616 ERT196607:ERT196616 FBP196607:FBP196616 FLL196607:FLL196616 FVH196607:FVH196616 GFD196607:GFD196616 GOZ196607:GOZ196616 GYV196607:GYV196616 HIR196607:HIR196616 HSN196607:HSN196616 ICJ196607:ICJ196616 IMF196607:IMF196616 IWB196607:IWB196616 JFX196607:JFX196616 JPT196607:JPT196616 JZP196607:JZP196616 KJL196607:KJL196616 KTH196607:KTH196616 LDD196607:LDD196616 LMZ196607:LMZ196616 LWV196607:LWV196616 MGR196607:MGR196616 MQN196607:MQN196616 NAJ196607:NAJ196616 NKF196607:NKF196616 NUB196607:NUB196616 ODX196607:ODX196616 ONT196607:ONT196616 OXP196607:OXP196616 PHL196607:PHL196616 PRH196607:PRH196616 QBD196607:QBD196616 QKZ196607:QKZ196616 QUV196607:QUV196616 RER196607:RER196616 RON196607:RON196616 RYJ196607:RYJ196616 SIF196607:SIF196616 SSB196607:SSB196616 TBX196607:TBX196616 TLT196607:TLT196616 TVP196607:TVP196616 UFL196607:UFL196616 UPH196607:UPH196616 UZD196607:UZD196616 VIZ196607:VIZ196616 VSV196607:VSV196616 WCR196607:WCR196616 WMN196607:WMN196616 WWJ196607:WWJ196616 JX262143:JX262152 TT262143:TT262152 ADP262143:ADP262152 ANL262143:ANL262152 AXH262143:AXH262152 BHD262143:BHD262152 BQZ262143:BQZ262152 CAV262143:CAV262152 CKR262143:CKR262152 CUN262143:CUN262152 DEJ262143:DEJ262152 DOF262143:DOF262152 DYB262143:DYB262152 EHX262143:EHX262152 ERT262143:ERT262152 FBP262143:FBP262152 FLL262143:FLL262152 FVH262143:FVH262152 GFD262143:GFD262152 GOZ262143:GOZ262152 GYV262143:GYV262152 HIR262143:HIR262152 HSN262143:HSN262152 ICJ262143:ICJ262152 IMF262143:IMF262152 IWB262143:IWB262152 JFX262143:JFX262152 JPT262143:JPT262152 JZP262143:JZP262152 KJL262143:KJL262152 KTH262143:KTH262152 LDD262143:LDD262152 LMZ262143:LMZ262152 LWV262143:LWV262152 MGR262143:MGR262152 MQN262143:MQN262152 NAJ262143:NAJ262152 NKF262143:NKF262152 NUB262143:NUB262152 ODX262143:ODX262152 ONT262143:ONT262152 OXP262143:OXP262152 PHL262143:PHL262152 PRH262143:PRH262152 QBD262143:QBD262152 QKZ262143:QKZ262152 QUV262143:QUV262152 RER262143:RER262152 RON262143:RON262152 RYJ262143:RYJ262152 SIF262143:SIF262152 SSB262143:SSB262152 TBX262143:TBX262152 TLT262143:TLT262152 TVP262143:TVP262152 UFL262143:UFL262152 UPH262143:UPH262152 UZD262143:UZD262152 VIZ262143:VIZ262152 VSV262143:VSV262152 WCR262143:WCR262152 WMN262143:WMN262152 WWJ262143:WWJ262152 JX327679:JX327688 TT327679:TT327688 ADP327679:ADP327688 ANL327679:ANL327688 AXH327679:AXH327688 BHD327679:BHD327688 BQZ327679:BQZ327688 CAV327679:CAV327688 CKR327679:CKR327688 CUN327679:CUN327688 DEJ327679:DEJ327688 DOF327679:DOF327688 DYB327679:DYB327688 EHX327679:EHX327688 ERT327679:ERT327688 FBP327679:FBP327688 FLL327679:FLL327688 FVH327679:FVH327688 GFD327679:GFD327688 GOZ327679:GOZ327688 GYV327679:GYV327688 HIR327679:HIR327688 HSN327679:HSN327688 ICJ327679:ICJ327688 IMF327679:IMF327688 IWB327679:IWB327688 JFX327679:JFX327688 JPT327679:JPT327688 JZP327679:JZP327688 KJL327679:KJL327688 KTH327679:KTH327688 LDD327679:LDD327688 LMZ327679:LMZ327688 LWV327679:LWV327688 MGR327679:MGR327688 MQN327679:MQN327688 NAJ327679:NAJ327688 NKF327679:NKF327688 NUB327679:NUB327688 ODX327679:ODX327688 ONT327679:ONT327688 OXP327679:OXP327688 PHL327679:PHL327688 PRH327679:PRH327688 QBD327679:QBD327688 QKZ327679:QKZ327688 QUV327679:QUV327688 RER327679:RER327688 RON327679:RON327688 RYJ327679:RYJ327688 SIF327679:SIF327688 SSB327679:SSB327688 TBX327679:TBX327688 TLT327679:TLT327688 TVP327679:TVP327688 UFL327679:UFL327688 UPH327679:UPH327688 UZD327679:UZD327688 VIZ327679:VIZ327688 VSV327679:VSV327688 WCR327679:WCR327688 WMN327679:WMN327688 WWJ327679:WWJ327688 JX393215:JX393224 TT393215:TT393224 ADP393215:ADP393224 ANL393215:ANL393224 AXH393215:AXH393224 BHD393215:BHD393224 BQZ393215:BQZ393224 CAV393215:CAV393224 CKR393215:CKR393224 CUN393215:CUN393224 DEJ393215:DEJ393224 DOF393215:DOF393224 DYB393215:DYB393224 EHX393215:EHX393224 ERT393215:ERT393224 FBP393215:FBP393224 FLL393215:FLL393224 FVH393215:FVH393224 GFD393215:GFD393224 GOZ393215:GOZ393224 GYV393215:GYV393224 HIR393215:HIR393224 HSN393215:HSN393224 ICJ393215:ICJ393224 IMF393215:IMF393224 IWB393215:IWB393224 JFX393215:JFX393224 JPT393215:JPT393224 JZP393215:JZP393224 KJL393215:KJL393224 KTH393215:KTH393224 LDD393215:LDD393224 LMZ393215:LMZ393224 LWV393215:LWV393224 MGR393215:MGR393224 MQN393215:MQN393224 NAJ393215:NAJ393224 NKF393215:NKF393224 NUB393215:NUB393224 ODX393215:ODX393224 ONT393215:ONT393224 OXP393215:OXP393224 PHL393215:PHL393224 PRH393215:PRH393224 QBD393215:QBD393224 QKZ393215:QKZ393224 QUV393215:QUV393224 RER393215:RER393224 RON393215:RON393224 RYJ393215:RYJ393224 SIF393215:SIF393224 SSB393215:SSB393224 TBX393215:TBX393224 TLT393215:TLT393224 TVP393215:TVP393224 UFL393215:UFL393224 UPH393215:UPH393224 UZD393215:UZD393224 VIZ393215:VIZ393224 VSV393215:VSV393224 WCR393215:WCR393224 WMN393215:WMN393224 WWJ393215:WWJ393224 JX458751:JX458760 TT458751:TT458760 ADP458751:ADP458760 ANL458751:ANL458760 AXH458751:AXH458760 BHD458751:BHD458760 BQZ458751:BQZ458760 CAV458751:CAV458760 CKR458751:CKR458760 CUN458751:CUN458760 DEJ458751:DEJ458760 DOF458751:DOF458760 DYB458751:DYB458760 EHX458751:EHX458760 ERT458751:ERT458760 FBP458751:FBP458760 FLL458751:FLL458760 FVH458751:FVH458760 GFD458751:GFD458760 GOZ458751:GOZ458760 GYV458751:GYV458760 HIR458751:HIR458760 HSN458751:HSN458760 ICJ458751:ICJ458760 IMF458751:IMF458760 IWB458751:IWB458760 JFX458751:JFX458760 JPT458751:JPT458760 JZP458751:JZP458760 KJL458751:KJL458760 KTH458751:KTH458760 LDD458751:LDD458760 LMZ458751:LMZ458760 LWV458751:LWV458760 MGR458751:MGR458760 MQN458751:MQN458760 NAJ458751:NAJ458760 NKF458751:NKF458760 NUB458751:NUB458760 ODX458751:ODX458760 ONT458751:ONT458760 OXP458751:OXP458760 PHL458751:PHL458760 PRH458751:PRH458760 QBD458751:QBD458760 QKZ458751:QKZ458760 QUV458751:QUV458760 RER458751:RER458760 RON458751:RON458760 RYJ458751:RYJ458760 SIF458751:SIF458760 SSB458751:SSB458760 TBX458751:TBX458760 TLT458751:TLT458760 TVP458751:TVP458760 UFL458751:UFL458760 UPH458751:UPH458760 UZD458751:UZD458760 VIZ458751:VIZ458760 VSV458751:VSV458760 WCR458751:WCR458760 WMN458751:WMN458760 WWJ458751:WWJ458760 JX524287:JX524296 TT524287:TT524296 ADP524287:ADP524296 ANL524287:ANL524296 AXH524287:AXH524296 BHD524287:BHD524296 BQZ524287:BQZ524296 CAV524287:CAV524296 CKR524287:CKR524296 CUN524287:CUN524296 DEJ524287:DEJ524296 DOF524287:DOF524296 DYB524287:DYB524296 EHX524287:EHX524296 ERT524287:ERT524296 FBP524287:FBP524296 FLL524287:FLL524296 FVH524287:FVH524296 GFD524287:GFD524296 GOZ524287:GOZ524296 GYV524287:GYV524296 HIR524287:HIR524296 HSN524287:HSN524296 ICJ524287:ICJ524296 IMF524287:IMF524296 IWB524287:IWB524296 JFX524287:JFX524296 JPT524287:JPT524296 JZP524287:JZP524296 KJL524287:KJL524296 KTH524287:KTH524296 LDD524287:LDD524296 LMZ524287:LMZ524296 LWV524287:LWV524296 MGR524287:MGR524296 MQN524287:MQN524296 NAJ524287:NAJ524296 NKF524287:NKF524296 NUB524287:NUB524296 ODX524287:ODX524296 ONT524287:ONT524296 OXP524287:OXP524296 PHL524287:PHL524296 PRH524287:PRH524296 QBD524287:QBD524296 QKZ524287:QKZ524296 QUV524287:QUV524296 RER524287:RER524296 RON524287:RON524296 RYJ524287:RYJ524296 SIF524287:SIF524296 SSB524287:SSB524296 TBX524287:TBX524296 TLT524287:TLT524296 TVP524287:TVP524296 UFL524287:UFL524296 UPH524287:UPH524296 UZD524287:UZD524296 VIZ524287:VIZ524296 VSV524287:VSV524296 WCR524287:WCR524296 WMN524287:WMN524296 WWJ524287:WWJ524296 JX589823:JX589832 TT589823:TT589832 ADP589823:ADP589832 ANL589823:ANL589832 AXH589823:AXH589832 BHD589823:BHD589832 BQZ589823:BQZ589832 CAV589823:CAV589832 CKR589823:CKR589832 CUN589823:CUN589832 DEJ589823:DEJ589832 DOF589823:DOF589832 DYB589823:DYB589832 EHX589823:EHX589832 ERT589823:ERT589832 FBP589823:FBP589832 FLL589823:FLL589832 FVH589823:FVH589832 GFD589823:GFD589832 GOZ589823:GOZ589832 GYV589823:GYV589832 HIR589823:HIR589832 HSN589823:HSN589832 ICJ589823:ICJ589832 IMF589823:IMF589832 IWB589823:IWB589832 JFX589823:JFX589832 JPT589823:JPT589832 JZP589823:JZP589832 KJL589823:KJL589832 KTH589823:KTH589832 LDD589823:LDD589832 LMZ589823:LMZ589832 LWV589823:LWV589832 MGR589823:MGR589832 MQN589823:MQN589832 NAJ589823:NAJ589832 NKF589823:NKF589832 NUB589823:NUB589832 ODX589823:ODX589832 ONT589823:ONT589832 OXP589823:OXP589832 PHL589823:PHL589832 PRH589823:PRH589832 QBD589823:QBD589832 QKZ589823:QKZ589832 QUV589823:QUV589832 RER589823:RER589832 RON589823:RON589832 RYJ589823:RYJ589832 SIF589823:SIF589832 SSB589823:SSB589832 TBX589823:TBX589832 TLT589823:TLT589832 TVP589823:TVP589832 UFL589823:UFL589832 UPH589823:UPH589832 UZD589823:UZD589832 VIZ589823:VIZ589832 VSV589823:VSV589832 WCR589823:WCR589832 WMN589823:WMN589832 WWJ589823:WWJ589832 JX655359:JX655368 TT655359:TT655368 ADP655359:ADP655368 ANL655359:ANL655368 AXH655359:AXH655368 BHD655359:BHD655368 BQZ655359:BQZ655368 CAV655359:CAV655368 CKR655359:CKR655368 CUN655359:CUN655368 DEJ655359:DEJ655368 DOF655359:DOF655368 DYB655359:DYB655368 EHX655359:EHX655368 ERT655359:ERT655368 FBP655359:FBP655368 FLL655359:FLL655368 FVH655359:FVH655368 GFD655359:GFD655368 GOZ655359:GOZ655368 GYV655359:GYV655368 HIR655359:HIR655368 HSN655359:HSN655368 ICJ655359:ICJ655368 IMF655359:IMF655368 IWB655359:IWB655368 JFX655359:JFX655368 JPT655359:JPT655368 JZP655359:JZP655368 KJL655359:KJL655368 KTH655359:KTH655368 LDD655359:LDD655368 LMZ655359:LMZ655368 LWV655359:LWV655368 MGR655359:MGR655368 MQN655359:MQN655368 NAJ655359:NAJ655368 NKF655359:NKF655368 NUB655359:NUB655368 ODX655359:ODX655368 ONT655359:ONT655368 OXP655359:OXP655368 PHL655359:PHL655368 PRH655359:PRH655368 QBD655359:QBD655368 QKZ655359:QKZ655368 QUV655359:QUV655368 RER655359:RER655368 RON655359:RON655368 RYJ655359:RYJ655368 SIF655359:SIF655368 SSB655359:SSB655368 TBX655359:TBX655368 TLT655359:TLT655368 TVP655359:TVP655368 UFL655359:UFL655368 UPH655359:UPH655368 UZD655359:UZD655368 VIZ655359:VIZ655368 VSV655359:VSV655368 WCR655359:WCR655368 WMN655359:WMN655368 WWJ655359:WWJ655368 JX720895:JX720904 TT720895:TT720904 ADP720895:ADP720904 ANL720895:ANL720904 AXH720895:AXH720904 BHD720895:BHD720904 BQZ720895:BQZ720904 CAV720895:CAV720904 CKR720895:CKR720904 CUN720895:CUN720904 DEJ720895:DEJ720904 DOF720895:DOF720904 DYB720895:DYB720904 EHX720895:EHX720904 ERT720895:ERT720904 FBP720895:FBP720904 FLL720895:FLL720904 FVH720895:FVH720904 GFD720895:GFD720904 GOZ720895:GOZ720904 GYV720895:GYV720904 HIR720895:HIR720904 HSN720895:HSN720904 ICJ720895:ICJ720904 IMF720895:IMF720904 IWB720895:IWB720904 JFX720895:JFX720904 JPT720895:JPT720904 JZP720895:JZP720904 KJL720895:KJL720904 KTH720895:KTH720904 LDD720895:LDD720904 LMZ720895:LMZ720904 LWV720895:LWV720904 MGR720895:MGR720904 MQN720895:MQN720904 NAJ720895:NAJ720904 NKF720895:NKF720904 NUB720895:NUB720904 ODX720895:ODX720904 ONT720895:ONT720904 OXP720895:OXP720904 PHL720895:PHL720904 PRH720895:PRH720904 QBD720895:QBD720904 QKZ720895:QKZ720904 QUV720895:QUV720904 RER720895:RER720904 RON720895:RON720904 RYJ720895:RYJ720904 SIF720895:SIF720904 SSB720895:SSB720904 TBX720895:TBX720904 TLT720895:TLT720904 TVP720895:TVP720904 UFL720895:UFL720904 UPH720895:UPH720904 UZD720895:UZD720904 VIZ720895:VIZ720904 VSV720895:VSV720904 WCR720895:WCR720904 WMN720895:WMN720904 WWJ720895:WWJ720904 JX786431:JX786440 TT786431:TT786440 ADP786431:ADP786440 ANL786431:ANL786440 AXH786431:AXH786440 BHD786431:BHD786440 BQZ786431:BQZ786440 CAV786431:CAV786440 CKR786431:CKR786440 CUN786431:CUN786440 DEJ786431:DEJ786440 DOF786431:DOF786440 DYB786431:DYB786440 EHX786431:EHX786440 ERT786431:ERT786440 FBP786431:FBP786440 FLL786431:FLL786440 FVH786431:FVH786440 GFD786431:GFD786440 GOZ786431:GOZ786440 GYV786431:GYV786440 HIR786431:HIR786440 HSN786431:HSN786440 ICJ786431:ICJ786440 IMF786431:IMF786440 IWB786431:IWB786440 JFX786431:JFX786440 JPT786431:JPT786440 JZP786431:JZP786440 KJL786431:KJL786440 KTH786431:KTH786440 LDD786431:LDD786440 LMZ786431:LMZ786440 LWV786431:LWV786440 MGR786431:MGR786440 MQN786431:MQN786440 NAJ786431:NAJ786440 NKF786431:NKF786440 NUB786431:NUB786440 ODX786431:ODX786440 ONT786431:ONT786440 OXP786431:OXP786440 PHL786431:PHL786440 PRH786431:PRH786440 QBD786431:QBD786440 QKZ786431:QKZ786440 QUV786431:QUV786440 RER786431:RER786440 RON786431:RON786440 RYJ786431:RYJ786440 SIF786431:SIF786440 SSB786431:SSB786440 TBX786431:TBX786440 TLT786431:TLT786440 TVP786431:TVP786440 UFL786431:UFL786440 UPH786431:UPH786440 UZD786431:UZD786440 VIZ786431:VIZ786440 VSV786431:VSV786440 WCR786431:WCR786440 WMN786431:WMN786440 WWJ786431:WWJ786440 JX851967:JX851976 TT851967:TT851976 ADP851967:ADP851976 ANL851967:ANL851976 AXH851967:AXH851976 BHD851967:BHD851976 BQZ851967:BQZ851976 CAV851967:CAV851976 CKR851967:CKR851976 CUN851967:CUN851976 DEJ851967:DEJ851976 DOF851967:DOF851976 DYB851967:DYB851976 EHX851967:EHX851976 ERT851967:ERT851976 FBP851967:FBP851976 FLL851967:FLL851976 FVH851967:FVH851976 GFD851967:GFD851976 GOZ851967:GOZ851976 GYV851967:GYV851976 HIR851967:HIR851976 HSN851967:HSN851976 ICJ851967:ICJ851976 IMF851967:IMF851976 IWB851967:IWB851976 JFX851967:JFX851976 JPT851967:JPT851976 JZP851967:JZP851976 KJL851967:KJL851976 KTH851967:KTH851976 LDD851967:LDD851976 LMZ851967:LMZ851976 LWV851967:LWV851976 MGR851967:MGR851976 MQN851967:MQN851976 NAJ851967:NAJ851976 NKF851967:NKF851976 NUB851967:NUB851976 ODX851967:ODX851976 ONT851967:ONT851976 OXP851967:OXP851976 PHL851967:PHL851976 PRH851967:PRH851976 QBD851967:QBD851976 QKZ851967:QKZ851976 QUV851967:QUV851976 RER851967:RER851976 RON851967:RON851976 RYJ851967:RYJ851976 SIF851967:SIF851976 SSB851967:SSB851976 TBX851967:TBX851976 TLT851967:TLT851976 TVP851967:TVP851976 UFL851967:UFL851976 UPH851967:UPH851976 UZD851967:UZD851976 VIZ851967:VIZ851976 VSV851967:VSV851976 WCR851967:WCR851976 WMN851967:WMN851976 WWJ851967:WWJ851976 JX917503:JX917512 TT917503:TT917512 ADP917503:ADP917512 ANL917503:ANL917512 AXH917503:AXH917512 BHD917503:BHD917512 BQZ917503:BQZ917512 CAV917503:CAV917512 CKR917503:CKR917512 CUN917503:CUN917512 DEJ917503:DEJ917512 DOF917503:DOF917512 DYB917503:DYB917512 EHX917503:EHX917512 ERT917503:ERT917512 FBP917503:FBP917512 FLL917503:FLL917512 FVH917503:FVH917512 GFD917503:GFD917512 GOZ917503:GOZ917512 GYV917503:GYV917512 HIR917503:HIR917512 HSN917503:HSN917512 ICJ917503:ICJ917512 IMF917503:IMF917512 IWB917503:IWB917512 JFX917503:JFX917512 JPT917503:JPT917512 JZP917503:JZP917512 KJL917503:KJL917512 KTH917503:KTH917512 LDD917503:LDD917512 LMZ917503:LMZ917512 LWV917503:LWV917512 MGR917503:MGR917512 MQN917503:MQN917512 NAJ917503:NAJ917512 NKF917503:NKF917512 NUB917503:NUB917512 ODX917503:ODX917512 ONT917503:ONT917512 OXP917503:OXP917512 PHL917503:PHL917512 PRH917503:PRH917512 QBD917503:QBD917512 QKZ917503:QKZ917512 QUV917503:QUV917512 RER917503:RER917512 RON917503:RON917512 RYJ917503:RYJ917512 SIF917503:SIF917512 SSB917503:SSB917512 TBX917503:TBX917512 TLT917503:TLT917512 TVP917503:TVP917512 UFL917503:UFL917512 UPH917503:UPH917512 UZD917503:UZD917512 VIZ917503:VIZ917512 VSV917503:VSV917512 WCR917503:WCR917512 WMN917503:WMN917512 WWJ917503:WWJ917512 JX983039:JX983048 TT983039:TT983048 ADP983039:ADP983048 ANL983039:ANL983048 AXH983039:AXH983048 BHD983039:BHD983048 BQZ983039:BQZ983048 CAV983039:CAV983048 CKR983039:CKR983048 CUN983039:CUN983048 DEJ983039:DEJ983048 DOF983039:DOF983048 DYB983039:DYB983048 EHX983039:EHX983048 ERT983039:ERT983048 FBP983039:FBP983048 FLL983039:FLL983048 FVH983039:FVH983048 GFD983039:GFD983048 GOZ983039:GOZ983048 GYV983039:GYV983048 HIR983039:HIR983048 HSN983039:HSN983048 ICJ983039:ICJ983048 IMF983039:IMF983048 IWB983039:IWB983048 JFX983039:JFX983048 JPT983039:JPT983048 JZP983039:JZP983048 KJL983039:KJL983048 KTH983039:KTH983048 LDD983039:LDD983048 LMZ983039:LMZ983048 LWV983039:LWV983048 MGR983039:MGR983048 MQN983039:MQN983048 NAJ983039:NAJ983048 NKF983039:NKF983048 NUB983039:NUB983048 ODX983039:ODX983048 ONT983039:ONT983048 OXP983039:OXP983048 PHL983039:PHL983048 PRH983039:PRH983048 QBD983039:QBD983048 QKZ983039:QKZ983048 QUV983039:QUV983048 RER983039:RER983048 RON983039:RON983048 RYJ983039:RYJ983048 SIF983039:SIF983048 SSB983039:SSB983048 TBX983039:TBX983048 TLT983039:TLT983048 TVP983039:TVP983048 UFL983039:UFL983048 UPH983039:UPH983048 UZD983039:UZD983048 VIZ983039:VIZ983048 VSV983039:VSV983048 WCR983039:WCR983048 WMN983039:WMN983048 WWJ983039:WWJ983048 AL65535:AL65544 KH65535:KH65544 UD65535:UD65544 ADZ65535:ADZ65544 ANV65535:ANV65544 AXR65535:AXR65544 BHN65535:BHN65544 BRJ65535:BRJ65544 CBF65535:CBF65544 CLB65535:CLB65544 CUX65535:CUX65544 DET65535:DET65544 DOP65535:DOP65544 DYL65535:DYL65544 EIH65535:EIH65544 ESD65535:ESD65544 FBZ65535:FBZ65544 FLV65535:FLV65544 FVR65535:FVR65544 GFN65535:GFN65544 GPJ65535:GPJ65544 GZF65535:GZF65544 HJB65535:HJB65544 HSX65535:HSX65544 ICT65535:ICT65544 IMP65535:IMP65544 IWL65535:IWL65544 JGH65535:JGH65544 JQD65535:JQD65544 JZZ65535:JZZ65544 KJV65535:KJV65544 KTR65535:KTR65544 LDN65535:LDN65544 LNJ65535:LNJ65544 LXF65535:LXF65544 MHB65535:MHB65544 MQX65535:MQX65544 NAT65535:NAT65544 NKP65535:NKP65544 NUL65535:NUL65544 OEH65535:OEH65544 OOD65535:OOD65544 OXZ65535:OXZ65544 PHV65535:PHV65544 PRR65535:PRR65544 QBN65535:QBN65544 QLJ65535:QLJ65544 QVF65535:QVF65544 RFB65535:RFB65544 ROX65535:ROX65544 RYT65535:RYT65544 SIP65535:SIP65544 SSL65535:SSL65544 TCH65535:TCH65544 TMD65535:TMD65544 TVZ65535:TVZ65544 UFV65535:UFV65544 UPR65535:UPR65544 UZN65535:UZN65544 VJJ65535:VJJ65544 VTF65535:VTF65544 WDB65535:WDB65544 WMX65535:WMX65544 WWT65535:WWT65544 AL131071:AL131080 KH131071:KH131080 UD131071:UD131080 ADZ131071:ADZ131080 ANV131071:ANV131080 AXR131071:AXR131080 BHN131071:BHN131080 BRJ131071:BRJ131080 CBF131071:CBF131080 CLB131071:CLB131080 CUX131071:CUX131080 DET131071:DET131080 DOP131071:DOP131080 DYL131071:DYL131080 EIH131071:EIH131080 ESD131071:ESD131080 FBZ131071:FBZ131080 FLV131071:FLV131080 FVR131071:FVR131080 GFN131071:GFN131080 GPJ131071:GPJ131080 GZF131071:GZF131080 HJB131071:HJB131080 HSX131071:HSX131080 ICT131071:ICT131080 IMP131071:IMP131080 IWL131071:IWL131080 JGH131071:JGH131080 JQD131071:JQD131080 JZZ131071:JZZ131080 KJV131071:KJV131080 KTR131071:KTR131080 LDN131071:LDN131080 LNJ131071:LNJ131080 LXF131071:LXF131080 MHB131071:MHB131080 MQX131071:MQX131080 NAT131071:NAT131080 NKP131071:NKP131080 NUL131071:NUL131080 OEH131071:OEH131080 OOD131071:OOD131080 OXZ131071:OXZ131080 PHV131071:PHV131080 PRR131071:PRR131080 QBN131071:QBN131080 QLJ131071:QLJ131080 QVF131071:QVF131080 RFB131071:RFB131080 ROX131071:ROX131080 RYT131071:RYT131080 SIP131071:SIP131080 SSL131071:SSL131080 TCH131071:TCH131080 TMD131071:TMD131080 TVZ131071:TVZ131080 UFV131071:UFV131080 UPR131071:UPR131080 UZN131071:UZN131080 VJJ131071:VJJ131080 VTF131071:VTF131080 WDB131071:WDB131080 WMX131071:WMX131080 WWT131071:WWT131080 AL196607:AL196616 KH196607:KH196616 UD196607:UD196616 ADZ196607:ADZ196616 ANV196607:ANV196616 AXR196607:AXR196616 BHN196607:BHN196616 BRJ196607:BRJ196616 CBF196607:CBF196616 CLB196607:CLB196616 CUX196607:CUX196616 DET196607:DET196616 DOP196607:DOP196616 DYL196607:DYL196616 EIH196607:EIH196616 ESD196607:ESD196616 FBZ196607:FBZ196616 FLV196607:FLV196616 FVR196607:FVR196616 GFN196607:GFN196616 GPJ196607:GPJ196616 GZF196607:GZF196616 HJB196607:HJB196616 HSX196607:HSX196616 ICT196607:ICT196616 IMP196607:IMP196616 IWL196607:IWL196616 JGH196607:JGH196616 JQD196607:JQD196616 JZZ196607:JZZ196616 KJV196607:KJV196616 KTR196607:KTR196616 LDN196607:LDN196616 LNJ196607:LNJ196616 LXF196607:LXF196616 MHB196607:MHB196616 MQX196607:MQX196616 NAT196607:NAT196616 NKP196607:NKP196616 NUL196607:NUL196616 OEH196607:OEH196616 OOD196607:OOD196616 OXZ196607:OXZ196616 PHV196607:PHV196616 PRR196607:PRR196616 QBN196607:QBN196616 QLJ196607:QLJ196616 QVF196607:QVF196616 RFB196607:RFB196616 ROX196607:ROX196616 RYT196607:RYT196616 SIP196607:SIP196616 SSL196607:SSL196616 TCH196607:TCH196616 TMD196607:TMD196616 TVZ196607:TVZ196616 UFV196607:UFV196616 UPR196607:UPR196616 UZN196607:UZN196616 VJJ196607:VJJ196616 VTF196607:VTF196616 WDB196607:WDB196616 WMX196607:WMX196616 WWT196607:WWT196616 AL262143:AL262152 KH262143:KH262152 UD262143:UD262152 ADZ262143:ADZ262152 ANV262143:ANV262152 AXR262143:AXR262152 BHN262143:BHN262152 BRJ262143:BRJ262152 CBF262143:CBF262152 CLB262143:CLB262152 CUX262143:CUX262152 DET262143:DET262152 DOP262143:DOP262152 DYL262143:DYL262152 EIH262143:EIH262152 ESD262143:ESD262152 FBZ262143:FBZ262152 FLV262143:FLV262152 FVR262143:FVR262152 GFN262143:GFN262152 GPJ262143:GPJ262152 GZF262143:GZF262152 HJB262143:HJB262152 HSX262143:HSX262152 ICT262143:ICT262152 IMP262143:IMP262152 IWL262143:IWL262152 JGH262143:JGH262152 JQD262143:JQD262152 JZZ262143:JZZ262152 KJV262143:KJV262152 KTR262143:KTR262152 LDN262143:LDN262152 LNJ262143:LNJ262152 LXF262143:LXF262152 MHB262143:MHB262152 MQX262143:MQX262152 NAT262143:NAT262152 NKP262143:NKP262152 NUL262143:NUL262152 OEH262143:OEH262152 OOD262143:OOD262152 OXZ262143:OXZ262152 PHV262143:PHV262152 PRR262143:PRR262152 QBN262143:QBN262152 QLJ262143:QLJ262152 QVF262143:QVF262152 RFB262143:RFB262152 ROX262143:ROX262152 RYT262143:RYT262152 SIP262143:SIP262152 SSL262143:SSL262152 TCH262143:TCH262152 TMD262143:TMD262152 TVZ262143:TVZ262152 UFV262143:UFV262152 UPR262143:UPR262152 UZN262143:UZN262152 VJJ262143:VJJ262152 VTF262143:VTF262152 WDB262143:WDB262152 WMX262143:WMX262152 WWT262143:WWT262152 AL327679:AL327688 KH327679:KH327688 UD327679:UD327688 ADZ327679:ADZ327688 ANV327679:ANV327688 AXR327679:AXR327688 BHN327679:BHN327688 BRJ327679:BRJ327688 CBF327679:CBF327688 CLB327679:CLB327688 CUX327679:CUX327688 DET327679:DET327688 DOP327679:DOP327688 DYL327679:DYL327688 EIH327679:EIH327688 ESD327679:ESD327688 FBZ327679:FBZ327688 FLV327679:FLV327688 FVR327679:FVR327688 GFN327679:GFN327688 GPJ327679:GPJ327688 GZF327679:GZF327688 HJB327679:HJB327688 HSX327679:HSX327688 ICT327679:ICT327688 IMP327679:IMP327688 IWL327679:IWL327688 JGH327679:JGH327688 JQD327679:JQD327688 JZZ327679:JZZ327688 KJV327679:KJV327688 KTR327679:KTR327688 LDN327679:LDN327688 LNJ327679:LNJ327688 LXF327679:LXF327688 MHB327679:MHB327688 MQX327679:MQX327688 NAT327679:NAT327688 NKP327679:NKP327688 NUL327679:NUL327688 OEH327679:OEH327688 OOD327679:OOD327688 OXZ327679:OXZ327688 PHV327679:PHV327688 PRR327679:PRR327688 QBN327679:QBN327688 QLJ327679:QLJ327688 QVF327679:QVF327688 RFB327679:RFB327688 ROX327679:ROX327688 RYT327679:RYT327688 SIP327679:SIP327688 SSL327679:SSL327688 TCH327679:TCH327688 TMD327679:TMD327688 TVZ327679:TVZ327688 UFV327679:UFV327688 UPR327679:UPR327688 UZN327679:UZN327688 VJJ327679:VJJ327688 VTF327679:VTF327688 WDB327679:WDB327688 WMX327679:WMX327688 WWT327679:WWT327688 AL393215:AL393224 KH393215:KH393224 UD393215:UD393224 ADZ393215:ADZ393224 ANV393215:ANV393224 AXR393215:AXR393224 BHN393215:BHN393224 BRJ393215:BRJ393224 CBF393215:CBF393224 CLB393215:CLB393224 CUX393215:CUX393224 DET393215:DET393224 DOP393215:DOP393224 DYL393215:DYL393224 EIH393215:EIH393224 ESD393215:ESD393224 FBZ393215:FBZ393224 FLV393215:FLV393224 FVR393215:FVR393224 GFN393215:GFN393224 GPJ393215:GPJ393224 GZF393215:GZF393224 HJB393215:HJB393224 HSX393215:HSX393224 ICT393215:ICT393224 IMP393215:IMP393224 IWL393215:IWL393224 JGH393215:JGH393224 JQD393215:JQD393224 JZZ393215:JZZ393224 KJV393215:KJV393224 KTR393215:KTR393224 LDN393215:LDN393224 LNJ393215:LNJ393224 LXF393215:LXF393224 MHB393215:MHB393224 MQX393215:MQX393224 NAT393215:NAT393224 NKP393215:NKP393224 NUL393215:NUL393224 OEH393215:OEH393224 OOD393215:OOD393224 OXZ393215:OXZ393224 PHV393215:PHV393224 PRR393215:PRR393224 QBN393215:QBN393224 QLJ393215:QLJ393224 QVF393215:QVF393224 RFB393215:RFB393224 ROX393215:ROX393224 RYT393215:RYT393224 SIP393215:SIP393224 SSL393215:SSL393224 TCH393215:TCH393224 TMD393215:TMD393224 TVZ393215:TVZ393224 UFV393215:UFV393224 UPR393215:UPR393224 UZN393215:UZN393224 VJJ393215:VJJ393224 VTF393215:VTF393224 WDB393215:WDB393224 WMX393215:WMX393224 WWT393215:WWT393224 AL458751:AL458760 KH458751:KH458760 UD458751:UD458760 ADZ458751:ADZ458760 ANV458751:ANV458760 AXR458751:AXR458760 BHN458751:BHN458760 BRJ458751:BRJ458760 CBF458751:CBF458760 CLB458751:CLB458760 CUX458751:CUX458760 DET458751:DET458760 DOP458751:DOP458760 DYL458751:DYL458760 EIH458751:EIH458760 ESD458751:ESD458760 FBZ458751:FBZ458760 FLV458751:FLV458760 FVR458751:FVR458760 GFN458751:GFN458760 GPJ458751:GPJ458760 GZF458751:GZF458760 HJB458751:HJB458760 HSX458751:HSX458760 ICT458751:ICT458760 IMP458751:IMP458760 IWL458751:IWL458760 JGH458751:JGH458760 JQD458751:JQD458760 JZZ458751:JZZ458760 KJV458751:KJV458760 KTR458751:KTR458760 LDN458751:LDN458760 LNJ458751:LNJ458760 LXF458751:LXF458760 MHB458751:MHB458760 MQX458751:MQX458760 NAT458751:NAT458760 NKP458751:NKP458760 NUL458751:NUL458760 OEH458751:OEH458760 OOD458751:OOD458760 OXZ458751:OXZ458760 PHV458751:PHV458760 PRR458751:PRR458760 QBN458751:QBN458760 QLJ458751:QLJ458760 QVF458751:QVF458760 RFB458751:RFB458760 ROX458751:ROX458760 RYT458751:RYT458760 SIP458751:SIP458760 SSL458751:SSL458760 TCH458751:TCH458760 TMD458751:TMD458760 TVZ458751:TVZ458760 UFV458751:UFV458760 UPR458751:UPR458760 UZN458751:UZN458760 VJJ458751:VJJ458760 VTF458751:VTF458760 WDB458751:WDB458760 WMX458751:WMX458760 WWT458751:WWT458760 AL524287:AL524296 KH524287:KH524296 UD524287:UD524296 ADZ524287:ADZ524296 ANV524287:ANV524296 AXR524287:AXR524296 BHN524287:BHN524296 BRJ524287:BRJ524296 CBF524287:CBF524296 CLB524287:CLB524296 CUX524287:CUX524296 DET524287:DET524296 DOP524287:DOP524296 DYL524287:DYL524296 EIH524287:EIH524296 ESD524287:ESD524296 FBZ524287:FBZ524296 FLV524287:FLV524296 FVR524287:FVR524296 GFN524287:GFN524296 GPJ524287:GPJ524296 GZF524287:GZF524296 HJB524287:HJB524296 HSX524287:HSX524296 ICT524287:ICT524296 IMP524287:IMP524296 IWL524287:IWL524296 JGH524287:JGH524296 JQD524287:JQD524296 JZZ524287:JZZ524296 KJV524287:KJV524296 KTR524287:KTR524296 LDN524287:LDN524296 LNJ524287:LNJ524296 LXF524287:LXF524296 MHB524287:MHB524296 MQX524287:MQX524296 NAT524287:NAT524296 NKP524287:NKP524296 NUL524287:NUL524296 OEH524287:OEH524296 OOD524287:OOD524296 OXZ524287:OXZ524296 PHV524287:PHV524296 PRR524287:PRR524296 QBN524287:QBN524296 QLJ524287:QLJ524296 QVF524287:QVF524296 RFB524287:RFB524296 ROX524287:ROX524296 RYT524287:RYT524296 SIP524287:SIP524296 SSL524287:SSL524296 TCH524287:TCH524296 TMD524287:TMD524296 TVZ524287:TVZ524296 UFV524287:UFV524296 UPR524287:UPR524296 UZN524287:UZN524296 VJJ524287:VJJ524296 VTF524287:VTF524296 WDB524287:WDB524296 WMX524287:WMX524296 WWT524287:WWT524296 AL589823:AL589832 KH589823:KH589832 UD589823:UD589832 ADZ589823:ADZ589832 ANV589823:ANV589832 AXR589823:AXR589832 BHN589823:BHN589832 BRJ589823:BRJ589832 CBF589823:CBF589832 CLB589823:CLB589832 CUX589823:CUX589832 DET589823:DET589832 DOP589823:DOP589832 DYL589823:DYL589832 EIH589823:EIH589832 ESD589823:ESD589832 FBZ589823:FBZ589832 FLV589823:FLV589832 FVR589823:FVR589832 GFN589823:GFN589832 GPJ589823:GPJ589832 GZF589823:GZF589832 HJB589823:HJB589832 HSX589823:HSX589832 ICT589823:ICT589832 IMP589823:IMP589832 IWL589823:IWL589832 JGH589823:JGH589832 JQD589823:JQD589832 JZZ589823:JZZ589832 KJV589823:KJV589832 KTR589823:KTR589832 LDN589823:LDN589832 LNJ589823:LNJ589832 LXF589823:LXF589832 MHB589823:MHB589832 MQX589823:MQX589832 NAT589823:NAT589832 NKP589823:NKP589832 NUL589823:NUL589832 OEH589823:OEH589832 OOD589823:OOD589832 OXZ589823:OXZ589832 PHV589823:PHV589832 PRR589823:PRR589832 QBN589823:QBN589832 QLJ589823:QLJ589832 QVF589823:QVF589832 RFB589823:RFB589832 ROX589823:ROX589832 RYT589823:RYT589832 SIP589823:SIP589832 SSL589823:SSL589832 TCH589823:TCH589832 TMD589823:TMD589832 TVZ589823:TVZ589832 UFV589823:UFV589832 UPR589823:UPR589832 UZN589823:UZN589832 VJJ589823:VJJ589832 VTF589823:VTF589832 WDB589823:WDB589832 WMX589823:WMX589832 WWT589823:WWT589832 AL655359:AL655368 KH655359:KH655368 UD655359:UD655368 ADZ655359:ADZ655368 ANV655359:ANV655368 AXR655359:AXR655368 BHN655359:BHN655368 BRJ655359:BRJ655368 CBF655359:CBF655368 CLB655359:CLB655368 CUX655359:CUX655368 DET655359:DET655368 DOP655359:DOP655368 DYL655359:DYL655368 EIH655359:EIH655368 ESD655359:ESD655368 FBZ655359:FBZ655368 FLV655359:FLV655368 FVR655359:FVR655368 GFN655359:GFN655368 GPJ655359:GPJ655368 GZF655359:GZF655368 HJB655359:HJB655368 HSX655359:HSX655368 ICT655359:ICT655368 IMP655359:IMP655368 IWL655359:IWL655368 JGH655359:JGH655368 JQD655359:JQD655368 JZZ655359:JZZ655368 KJV655359:KJV655368 KTR655359:KTR655368 LDN655359:LDN655368 LNJ655359:LNJ655368 LXF655359:LXF655368 MHB655359:MHB655368 MQX655359:MQX655368 NAT655359:NAT655368 NKP655359:NKP655368 NUL655359:NUL655368 OEH655359:OEH655368 OOD655359:OOD655368 OXZ655359:OXZ655368 PHV655359:PHV655368 PRR655359:PRR655368 QBN655359:QBN655368 QLJ655359:QLJ655368 QVF655359:QVF655368 RFB655359:RFB655368 ROX655359:ROX655368 RYT655359:RYT655368 SIP655359:SIP655368 SSL655359:SSL655368 TCH655359:TCH655368 TMD655359:TMD655368 TVZ655359:TVZ655368 UFV655359:UFV655368 UPR655359:UPR655368 UZN655359:UZN655368 VJJ655359:VJJ655368 VTF655359:VTF655368 WDB655359:WDB655368 WMX655359:WMX655368 WWT655359:WWT655368 AL720895:AL720904 KH720895:KH720904 UD720895:UD720904 ADZ720895:ADZ720904 ANV720895:ANV720904 AXR720895:AXR720904 BHN720895:BHN720904 BRJ720895:BRJ720904 CBF720895:CBF720904 CLB720895:CLB720904 CUX720895:CUX720904 DET720895:DET720904 DOP720895:DOP720904 DYL720895:DYL720904 EIH720895:EIH720904 ESD720895:ESD720904 FBZ720895:FBZ720904 FLV720895:FLV720904 FVR720895:FVR720904 GFN720895:GFN720904 GPJ720895:GPJ720904 GZF720895:GZF720904 HJB720895:HJB720904 HSX720895:HSX720904 ICT720895:ICT720904 IMP720895:IMP720904 IWL720895:IWL720904 JGH720895:JGH720904 JQD720895:JQD720904 JZZ720895:JZZ720904 KJV720895:KJV720904 KTR720895:KTR720904 LDN720895:LDN720904 LNJ720895:LNJ720904 LXF720895:LXF720904 MHB720895:MHB720904 MQX720895:MQX720904 NAT720895:NAT720904 NKP720895:NKP720904 NUL720895:NUL720904 OEH720895:OEH720904 OOD720895:OOD720904 OXZ720895:OXZ720904 PHV720895:PHV720904 PRR720895:PRR720904 QBN720895:QBN720904 QLJ720895:QLJ720904 QVF720895:QVF720904 RFB720895:RFB720904 ROX720895:ROX720904 RYT720895:RYT720904 SIP720895:SIP720904 SSL720895:SSL720904 TCH720895:TCH720904 TMD720895:TMD720904 TVZ720895:TVZ720904 UFV720895:UFV720904 UPR720895:UPR720904 UZN720895:UZN720904 VJJ720895:VJJ720904 VTF720895:VTF720904 WDB720895:WDB720904 WMX720895:WMX720904 WWT720895:WWT720904 AL786431:AL786440 KH786431:KH786440 UD786431:UD786440 ADZ786431:ADZ786440 ANV786431:ANV786440 AXR786431:AXR786440 BHN786431:BHN786440 BRJ786431:BRJ786440 CBF786431:CBF786440 CLB786431:CLB786440 CUX786431:CUX786440 DET786431:DET786440 DOP786431:DOP786440 DYL786431:DYL786440 EIH786431:EIH786440 ESD786431:ESD786440 FBZ786431:FBZ786440 FLV786431:FLV786440 FVR786431:FVR786440 GFN786431:GFN786440 GPJ786431:GPJ786440 GZF786431:GZF786440 HJB786431:HJB786440 HSX786431:HSX786440 ICT786431:ICT786440 IMP786431:IMP786440 IWL786431:IWL786440 JGH786431:JGH786440 JQD786431:JQD786440 JZZ786431:JZZ786440 KJV786431:KJV786440 KTR786431:KTR786440 LDN786431:LDN786440 LNJ786431:LNJ786440 LXF786431:LXF786440 MHB786431:MHB786440 MQX786431:MQX786440 NAT786431:NAT786440 NKP786431:NKP786440 NUL786431:NUL786440 OEH786431:OEH786440 OOD786431:OOD786440 OXZ786431:OXZ786440 PHV786431:PHV786440 PRR786431:PRR786440 QBN786431:QBN786440 QLJ786431:QLJ786440 QVF786431:QVF786440 RFB786431:RFB786440 ROX786431:ROX786440 RYT786431:RYT786440 SIP786431:SIP786440 SSL786431:SSL786440 TCH786431:TCH786440 TMD786431:TMD786440 TVZ786431:TVZ786440 UFV786431:UFV786440 UPR786431:UPR786440 UZN786431:UZN786440 VJJ786431:VJJ786440 VTF786431:VTF786440 WDB786431:WDB786440 WMX786431:WMX786440 WWT786431:WWT786440 AL851967:AL851976 KH851967:KH851976 UD851967:UD851976 ADZ851967:ADZ851976 ANV851967:ANV851976 AXR851967:AXR851976 BHN851967:BHN851976 BRJ851967:BRJ851976 CBF851967:CBF851976 CLB851967:CLB851976 CUX851967:CUX851976 DET851967:DET851976 DOP851967:DOP851976 DYL851967:DYL851976 EIH851967:EIH851976 ESD851967:ESD851976 FBZ851967:FBZ851976 FLV851967:FLV851976 FVR851967:FVR851976 GFN851967:GFN851976 GPJ851967:GPJ851976 GZF851967:GZF851976 HJB851967:HJB851976 HSX851967:HSX851976 ICT851967:ICT851976 IMP851967:IMP851976 IWL851967:IWL851976 JGH851967:JGH851976 JQD851967:JQD851976 JZZ851967:JZZ851976 KJV851967:KJV851976 KTR851967:KTR851976 LDN851967:LDN851976 LNJ851967:LNJ851976 LXF851967:LXF851976 MHB851967:MHB851976 MQX851967:MQX851976 NAT851967:NAT851976 NKP851967:NKP851976 NUL851967:NUL851976 OEH851967:OEH851976 OOD851967:OOD851976 OXZ851967:OXZ851976 PHV851967:PHV851976 PRR851967:PRR851976 QBN851967:QBN851976 QLJ851967:QLJ851976 QVF851967:QVF851976 RFB851967:RFB851976 ROX851967:ROX851976 RYT851967:RYT851976 SIP851967:SIP851976 SSL851967:SSL851976 TCH851967:TCH851976 TMD851967:TMD851976 TVZ851967:TVZ851976 UFV851967:UFV851976 UPR851967:UPR851976 UZN851967:UZN851976 VJJ851967:VJJ851976 VTF851967:VTF851976 WDB851967:WDB851976 WMX851967:WMX851976 WWT851967:WWT851976 AL917503:AL917512 KH917503:KH917512 UD917503:UD917512 ADZ917503:ADZ917512 ANV917503:ANV917512 AXR917503:AXR917512 BHN917503:BHN917512 BRJ917503:BRJ917512 CBF917503:CBF917512 CLB917503:CLB917512 CUX917503:CUX917512 DET917503:DET917512 DOP917503:DOP917512 DYL917503:DYL917512 EIH917503:EIH917512 ESD917503:ESD917512 FBZ917503:FBZ917512 FLV917503:FLV917512 FVR917503:FVR917512 GFN917503:GFN917512 GPJ917503:GPJ917512 GZF917503:GZF917512 HJB917503:HJB917512 HSX917503:HSX917512 ICT917503:ICT917512 IMP917503:IMP917512 IWL917503:IWL917512 JGH917503:JGH917512 JQD917503:JQD917512 JZZ917503:JZZ917512 KJV917503:KJV917512 KTR917503:KTR917512 LDN917503:LDN917512 LNJ917503:LNJ917512 LXF917503:LXF917512 MHB917503:MHB917512 MQX917503:MQX917512 NAT917503:NAT917512 NKP917503:NKP917512 NUL917503:NUL917512 OEH917503:OEH917512 OOD917503:OOD917512 OXZ917503:OXZ917512 PHV917503:PHV917512 PRR917503:PRR917512 QBN917503:QBN917512 QLJ917503:QLJ917512 QVF917503:QVF917512 RFB917503:RFB917512 ROX917503:ROX917512 RYT917503:RYT917512 SIP917503:SIP917512 SSL917503:SSL917512 TCH917503:TCH917512 TMD917503:TMD917512 TVZ917503:TVZ917512 UFV917503:UFV917512 UPR917503:UPR917512 UZN917503:UZN917512 VJJ917503:VJJ917512 VTF917503:VTF917512 WDB917503:WDB917512 WMX917503:WMX917512 WWT917503:WWT917512 AL983039:AL983048 KH983039:KH983048 UD983039:UD983048 ADZ983039:ADZ983048 ANV983039:ANV983048 AXR983039:AXR983048 BHN983039:BHN983048 BRJ983039:BRJ983048 CBF983039:CBF983048 CLB983039:CLB983048 CUX983039:CUX983048 DET983039:DET983048 DOP983039:DOP983048 DYL983039:DYL983048 EIH983039:EIH983048 ESD983039:ESD983048 FBZ983039:FBZ983048 FLV983039:FLV983048 FVR983039:FVR983048 GFN983039:GFN983048 GPJ983039:GPJ983048 GZF983039:GZF983048 HJB983039:HJB983048 HSX983039:HSX983048 ICT983039:ICT983048 IMP983039:IMP983048 IWL983039:IWL983048 JGH983039:JGH983048 JQD983039:JQD983048 JZZ983039:JZZ983048 KJV983039:KJV983048 KTR983039:KTR983048 LDN983039:LDN983048 LNJ983039:LNJ983048 LXF983039:LXF983048 MHB983039:MHB983048 MQX983039:MQX983048 NAT983039:NAT983048 NKP983039:NKP983048 NUL983039:NUL983048 OEH983039:OEH983048 OOD983039:OOD983048 OXZ983039:OXZ983048 PHV983039:PHV983048 PRR983039:PRR983048 QBN983039:QBN983048 QLJ983039:QLJ983048 QVF983039:QVF983048 RFB983039:RFB983048 ROX983039:ROX983048 RYT983039:RYT983048 SIP983039:SIP983048 SSL983039:SSL983048 TCH983039:TCH983048 TMD983039:TMD983048 TVZ983039:TVZ983048 UFV983039:UFV983048 UPR983039:UPR983048 UZN983039:UZN983048 VJJ983039:VJJ983048 VTF983039:VTF983048 WDB983039:WDB983048 WMX983039:WMX983048 WWT983039:WWT983048 GB65535:GB65544 PX65535:PX65544 ZT65535:ZT65544 AJP65535:AJP65544 ATL65535:ATL65544 BDH65535:BDH65544 BND65535:BND65544 BWZ65535:BWZ65544 CGV65535:CGV65544 CQR65535:CQR65544 DAN65535:DAN65544 DKJ65535:DKJ65544 DUF65535:DUF65544 EEB65535:EEB65544 ENX65535:ENX65544 EXT65535:EXT65544 FHP65535:FHP65544 FRL65535:FRL65544 GBH65535:GBH65544 GLD65535:GLD65544 GUZ65535:GUZ65544 HEV65535:HEV65544 HOR65535:HOR65544 HYN65535:HYN65544 IIJ65535:IIJ65544 ISF65535:ISF65544 JCB65535:JCB65544 JLX65535:JLX65544 JVT65535:JVT65544 KFP65535:KFP65544 KPL65535:KPL65544 KZH65535:KZH65544 LJD65535:LJD65544 LSZ65535:LSZ65544 MCV65535:MCV65544 MMR65535:MMR65544 MWN65535:MWN65544 NGJ65535:NGJ65544 NQF65535:NQF65544 OAB65535:OAB65544 OJX65535:OJX65544 OTT65535:OTT65544 PDP65535:PDP65544 PNL65535:PNL65544 PXH65535:PXH65544 QHD65535:QHD65544 QQZ65535:QQZ65544 RAV65535:RAV65544 RKR65535:RKR65544 RUN65535:RUN65544 SEJ65535:SEJ65544 SOF65535:SOF65544 SYB65535:SYB65544 THX65535:THX65544 TRT65535:TRT65544 UBP65535:UBP65544 ULL65535:ULL65544 UVH65535:UVH65544 VFD65535:VFD65544 VOZ65535:VOZ65544 VYV65535:VYV65544 WIR65535:WIR65544 WSN65535:WSN65544 GB131071:GB131080 PX131071:PX131080 ZT131071:ZT131080 AJP131071:AJP131080 ATL131071:ATL131080 BDH131071:BDH131080 BND131071:BND131080 BWZ131071:BWZ131080 CGV131071:CGV131080 CQR131071:CQR131080 DAN131071:DAN131080 DKJ131071:DKJ131080 DUF131071:DUF131080 EEB131071:EEB131080 ENX131071:ENX131080 EXT131071:EXT131080 FHP131071:FHP131080 FRL131071:FRL131080 GBH131071:GBH131080 GLD131071:GLD131080 GUZ131071:GUZ131080 HEV131071:HEV131080 HOR131071:HOR131080 HYN131071:HYN131080 IIJ131071:IIJ131080 ISF131071:ISF131080 JCB131071:JCB131080 JLX131071:JLX131080 JVT131071:JVT131080 KFP131071:KFP131080 KPL131071:KPL131080 KZH131071:KZH131080 LJD131071:LJD131080 LSZ131071:LSZ131080 MCV131071:MCV131080 MMR131071:MMR131080 MWN131071:MWN131080 NGJ131071:NGJ131080 NQF131071:NQF131080 OAB131071:OAB131080 OJX131071:OJX131080 OTT131071:OTT131080 PDP131071:PDP131080 PNL131071:PNL131080 PXH131071:PXH131080 QHD131071:QHD131080 QQZ131071:QQZ131080 RAV131071:RAV131080 RKR131071:RKR131080 RUN131071:RUN131080 SEJ131071:SEJ131080 SOF131071:SOF131080 SYB131071:SYB131080 THX131071:THX131080 TRT131071:TRT131080 UBP131071:UBP131080 ULL131071:ULL131080 UVH131071:UVH131080 VFD131071:VFD131080 VOZ131071:VOZ131080 VYV131071:VYV131080 WIR131071:WIR131080 WSN131071:WSN131080 GB196607:GB196616 PX196607:PX196616 ZT196607:ZT196616 AJP196607:AJP196616 ATL196607:ATL196616 BDH196607:BDH196616 BND196607:BND196616 BWZ196607:BWZ196616 CGV196607:CGV196616 CQR196607:CQR196616 DAN196607:DAN196616 DKJ196607:DKJ196616 DUF196607:DUF196616 EEB196607:EEB196616 ENX196607:ENX196616 EXT196607:EXT196616 FHP196607:FHP196616 FRL196607:FRL196616 GBH196607:GBH196616 GLD196607:GLD196616 GUZ196607:GUZ196616 HEV196607:HEV196616 HOR196607:HOR196616 HYN196607:HYN196616 IIJ196607:IIJ196616 ISF196607:ISF196616 JCB196607:JCB196616 JLX196607:JLX196616 JVT196607:JVT196616 KFP196607:KFP196616 KPL196607:KPL196616 KZH196607:KZH196616 LJD196607:LJD196616 LSZ196607:LSZ196616 MCV196607:MCV196616 MMR196607:MMR196616 MWN196607:MWN196616 NGJ196607:NGJ196616 NQF196607:NQF196616 OAB196607:OAB196616 OJX196607:OJX196616 OTT196607:OTT196616 PDP196607:PDP196616 PNL196607:PNL196616 PXH196607:PXH196616 QHD196607:QHD196616 QQZ196607:QQZ196616 RAV196607:RAV196616 RKR196607:RKR196616 RUN196607:RUN196616 SEJ196607:SEJ196616 SOF196607:SOF196616 SYB196607:SYB196616 THX196607:THX196616 TRT196607:TRT196616 UBP196607:UBP196616 ULL196607:ULL196616 UVH196607:UVH196616 VFD196607:VFD196616 VOZ196607:VOZ196616 VYV196607:VYV196616 WIR196607:WIR196616 WSN196607:WSN196616 GB262143:GB262152 PX262143:PX262152 ZT262143:ZT262152 AJP262143:AJP262152 ATL262143:ATL262152 BDH262143:BDH262152 BND262143:BND262152 BWZ262143:BWZ262152 CGV262143:CGV262152 CQR262143:CQR262152 DAN262143:DAN262152 DKJ262143:DKJ262152 DUF262143:DUF262152 EEB262143:EEB262152 ENX262143:ENX262152 EXT262143:EXT262152 FHP262143:FHP262152 FRL262143:FRL262152 GBH262143:GBH262152 GLD262143:GLD262152 GUZ262143:GUZ262152 HEV262143:HEV262152 HOR262143:HOR262152 HYN262143:HYN262152 IIJ262143:IIJ262152 ISF262143:ISF262152 JCB262143:JCB262152 JLX262143:JLX262152 JVT262143:JVT262152 KFP262143:KFP262152 KPL262143:KPL262152 KZH262143:KZH262152 LJD262143:LJD262152 LSZ262143:LSZ262152 MCV262143:MCV262152 MMR262143:MMR262152 MWN262143:MWN262152 NGJ262143:NGJ262152 NQF262143:NQF262152 OAB262143:OAB262152 OJX262143:OJX262152 OTT262143:OTT262152 PDP262143:PDP262152 PNL262143:PNL262152 PXH262143:PXH262152 QHD262143:QHD262152 QQZ262143:QQZ262152 RAV262143:RAV262152 RKR262143:RKR262152 RUN262143:RUN262152 SEJ262143:SEJ262152 SOF262143:SOF262152 SYB262143:SYB262152 THX262143:THX262152 TRT262143:TRT262152 UBP262143:UBP262152 ULL262143:ULL262152 UVH262143:UVH262152 VFD262143:VFD262152 VOZ262143:VOZ262152 VYV262143:VYV262152 WIR262143:WIR262152 WSN262143:WSN262152 GB327679:GB327688 PX327679:PX327688 ZT327679:ZT327688 AJP327679:AJP327688 ATL327679:ATL327688 BDH327679:BDH327688 BND327679:BND327688 BWZ327679:BWZ327688 CGV327679:CGV327688 CQR327679:CQR327688 DAN327679:DAN327688 DKJ327679:DKJ327688 DUF327679:DUF327688 EEB327679:EEB327688 ENX327679:ENX327688 EXT327679:EXT327688 FHP327679:FHP327688 FRL327679:FRL327688 GBH327679:GBH327688 GLD327679:GLD327688 GUZ327679:GUZ327688 HEV327679:HEV327688 HOR327679:HOR327688 HYN327679:HYN327688 IIJ327679:IIJ327688 ISF327679:ISF327688 JCB327679:JCB327688 JLX327679:JLX327688 JVT327679:JVT327688 KFP327679:KFP327688 KPL327679:KPL327688 KZH327679:KZH327688 LJD327679:LJD327688 LSZ327679:LSZ327688 MCV327679:MCV327688 MMR327679:MMR327688 MWN327679:MWN327688 NGJ327679:NGJ327688 NQF327679:NQF327688 OAB327679:OAB327688 OJX327679:OJX327688 OTT327679:OTT327688 PDP327679:PDP327688 PNL327679:PNL327688 PXH327679:PXH327688 QHD327679:QHD327688 QQZ327679:QQZ327688 RAV327679:RAV327688 RKR327679:RKR327688 RUN327679:RUN327688 SEJ327679:SEJ327688 SOF327679:SOF327688 SYB327679:SYB327688 THX327679:THX327688 TRT327679:TRT327688 UBP327679:UBP327688 ULL327679:ULL327688 UVH327679:UVH327688 VFD327679:VFD327688 VOZ327679:VOZ327688 VYV327679:VYV327688 WIR327679:WIR327688 WSN327679:WSN327688 GB393215:GB393224 PX393215:PX393224 ZT393215:ZT393224 AJP393215:AJP393224 ATL393215:ATL393224 BDH393215:BDH393224 BND393215:BND393224 BWZ393215:BWZ393224 CGV393215:CGV393224 CQR393215:CQR393224 DAN393215:DAN393224 DKJ393215:DKJ393224 DUF393215:DUF393224 EEB393215:EEB393224 ENX393215:ENX393224 EXT393215:EXT393224 FHP393215:FHP393224 FRL393215:FRL393224 GBH393215:GBH393224 GLD393215:GLD393224 GUZ393215:GUZ393224 HEV393215:HEV393224 HOR393215:HOR393224 HYN393215:HYN393224 IIJ393215:IIJ393224 ISF393215:ISF393224 JCB393215:JCB393224 JLX393215:JLX393224 JVT393215:JVT393224 KFP393215:KFP393224 KPL393215:KPL393224 KZH393215:KZH393224 LJD393215:LJD393224 LSZ393215:LSZ393224 MCV393215:MCV393224 MMR393215:MMR393224 MWN393215:MWN393224 NGJ393215:NGJ393224 NQF393215:NQF393224 OAB393215:OAB393224 OJX393215:OJX393224 OTT393215:OTT393224 PDP393215:PDP393224 PNL393215:PNL393224 PXH393215:PXH393224 QHD393215:QHD393224 QQZ393215:QQZ393224 RAV393215:RAV393224 RKR393215:RKR393224 RUN393215:RUN393224 SEJ393215:SEJ393224 SOF393215:SOF393224 SYB393215:SYB393224 THX393215:THX393224 TRT393215:TRT393224 UBP393215:UBP393224 ULL393215:ULL393224 UVH393215:UVH393224 VFD393215:VFD393224 VOZ393215:VOZ393224 VYV393215:VYV393224 WIR393215:WIR393224 WSN393215:WSN393224 GB458751:GB458760 PX458751:PX458760 ZT458751:ZT458760 AJP458751:AJP458760 ATL458751:ATL458760 BDH458751:BDH458760 BND458751:BND458760 BWZ458751:BWZ458760 CGV458751:CGV458760 CQR458751:CQR458760 DAN458751:DAN458760 DKJ458751:DKJ458760 DUF458751:DUF458760 EEB458751:EEB458760 ENX458751:ENX458760 EXT458751:EXT458760 FHP458751:FHP458760 FRL458751:FRL458760 GBH458751:GBH458760 GLD458751:GLD458760 GUZ458751:GUZ458760 HEV458751:HEV458760 HOR458751:HOR458760 HYN458751:HYN458760 IIJ458751:IIJ458760 ISF458751:ISF458760 JCB458751:JCB458760 JLX458751:JLX458760 JVT458751:JVT458760 KFP458751:KFP458760 KPL458751:KPL458760 KZH458751:KZH458760 LJD458751:LJD458760 LSZ458751:LSZ458760 MCV458751:MCV458760 MMR458751:MMR458760 MWN458751:MWN458760 NGJ458751:NGJ458760 NQF458751:NQF458760 OAB458751:OAB458760 OJX458751:OJX458760 OTT458751:OTT458760 PDP458751:PDP458760 PNL458751:PNL458760 PXH458751:PXH458760 QHD458751:QHD458760 QQZ458751:QQZ458760 RAV458751:RAV458760 RKR458751:RKR458760 RUN458751:RUN458760 SEJ458751:SEJ458760 SOF458751:SOF458760 SYB458751:SYB458760 THX458751:THX458760 TRT458751:TRT458760 UBP458751:UBP458760 ULL458751:ULL458760 UVH458751:UVH458760 VFD458751:VFD458760 VOZ458751:VOZ458760 VYV458751:VYV458760 WIR458751:WIR458760 WSN458751:WSN458760 GB524287:GB524296 PX524287:PX524296 ZT524287:ZT524296 AJP524287:AJP524296 ATL524287:ATL524296 BDH524287:BDH524296 BND524287:BND524296 BWZ524287:BWZ524296 CGV524287:CGV524296 CQR524287:CQR524296 DAN524287:DAN524296 DKJ524287:DKJ524296 DUF524287:DUF524296 EEB524287:EEB524296 ENX524287:ENX524296 EXT524287:EXT524296 FHP524287:FHP524296 FRL524287:FRL524296 GBH524287:GBH524296 GLD524287:GLD524296 GUZ524287:GUZ524296 HEV524287:HEV524296 HOR524287:HOR524296 HYN524287:HYN524296 IIJ524287:IIJ524296 ISF524287:ISF524296 JCB524287:JCB524296 JLX524287:JLX524296 JVT524287:JVT524296 KFP524287:KFP524296 KPL524287:KPL524296 KZH524287:KZH524296 LJD524287:LJD524296 LSZ524287:LSZ524296 MCV524287:MCV524296 MMR524287:MMR524296 MWN524287:MWN524296 NGJ524287:NGJ524296 NQF524287:NQF524296 OAB524287:OAB524296 OJX524287:OJX524296 OTT524287:OTT524296 PDP524287:PDP524296 PNL524287:PNL524296 PXH524287:PXH524296 QHD524287:QHD524296 QQZ524287:QQZ524296 RAV524287:RAV524296 RKR524287:RKR524296 RUN524287:RUN524296 SEJ524287:SEJ524296 SOF524287:SOF524296 SYB524287:SYB524296 THX524287:THX524296 TRT524287:TRT524296 UBP524287:UBP524296 ULL524287:ULL524296 UVH524287:UVH524296 VFD524287:VFD524296 VOZ524287:VOZ524296 VYV524287:VYV524296 WIR524287:WIR524296 WSN524287:WSN524296 GB589823:GB589832 PX589823:PX589832 ZT589823:ZT589832 AJP589823:AJP589832 ATL589823:ATL589832 BDH589823:BDH589832 BND589823:BND589832 BWZ589823:BWZ589832 CGV589823:CGV589832 CQR589823:CQR589832 DAN589823:DAN589832 DKJ589823:DKJ589832 DUF589823:DUF589832 EEB589823:EEB589832 ENX589823:ENX589832 EXT589823:EXT589832 FHP589823:FHP589832 FRL589823:FRL589832 GBH589823:GBH589832 GLD589823:GLD589832 GUZ589823:GUZ589832 HEV589823:HEV589832 HOR589823:HOR589832 HYN589823:HYN589832 IIJ589823:IIJ589832 ISF589823:ISF589832 JCB589823:JCB589832 JLX589823:JLX589832 JVT589823:JVT589832 KFP589823:KFP589832 KPL589823:KPL589832 KZH589823:KZH589832 LJD589823:LJD589832 LSZ589823:LSZ589832 MCV589823:MCV589832 MMR589823:MMR589832 MWN589823:MWN589832 NGJ589823:NGJ589832 NQF589823:NQF589832 OAB589823:OAB589832 OJX589823:OJX589832 OTT589823:OTT589832 PDP589823:PDP589832 PNL589823:PNL589832 PXH589823:PXH589832 QHD589823:QHD589832 QQZ589823:QQZ589832 RAV589823:RAV589832 RKR589823:RKR589832 RUN589823:RUN589832 SEJ589823:SEJ589832 SOF589823:SOF589832 SYB589823:SYB589832 THX589823:THX589832 TRT589823:TRT589832 UBP589823:UBP589832 ULL589823:ULL589832 UVH589823:UVH589832 VFD589823:VFD589832 VOZ589823:VOZ589832 VYV589823:VYV589832 WIR589823:WIR589832 WSN589823:WSN589832 GB655359:GB655368 PX655359:PX655368 ZT655359:ZT655368 AJP655359:AJP655368 ATL655359:ATL655368 BDH655359:BDH655368 BND655359:BND655368 BWZ655359:BWZ655368 CGV655359:CGV655368 CQR655359:CQR655368 DAN655359:DAN655368 DKJ655359:DKJ655368 DUF655359:DUF655368 EEB655359:EEB655368 ENX655359:ENX655368 EXT655359:EXT655368 FHP655359:FHP655368 FRL655359:FRL655368 GBH655359:GBH655368 GLD655359:GLD655368 GUZ655359:GUZ655368 HEV655359:HEV655368 HOR655359:HOR655368 HYN655359:HYN655368 IIJ655359:IIJ655368 ISF655359:ISF655368 JCB655359:JCB655368 JLX655359:JLX655368 JVT655359:JVT655368 KFP655359:KFP655368 KPL655359:KPL655368 KZH655359:KZH655368 LJD655359:LJD655368 LSZ655359:LSZ655368 MCV655359:MCV655368 MMR655359:MMR655368 MWN655359:MWN655368 NGJ655359:NGJ655368 NQF655359:NQF655368 OAB655359:OAB655368 OJX655359:OJX655368 OTT655359:OTT655368 PDP655359:PDP655368 PNL655359:PNL655368 PXH655359:PXH655368 QHD655359:QHD655368 QQZ655359:QQZ655368 RAV655359:RAV655368 RKR655359:RKR655368 RUN655359:RUN655368 SEJ655359:SEJ655368 SOF655359:SOF655368 SYB655359:SYB655368 THX655359:THX655368 TRT655359:TRT655368 UBP655359:UBP655368 ULL655359:ULL655368 UVH655359:UVH655368 VFD655359:VFD655368 VOZ655359:VOZ655368 VYV655359:VYV655368 WIR655359:WIR655368 WSN655359:WSN655368 GB720895:GB720904 PX720895:PX720904 ZT720895:ZT720904 AJP720895:AJP720904 ATL720895:ATL720904 BDH720895:BDH720904 BND720895:BND720904 BWZ720895:BWZ720904 CGV720895:CGV720904 CQR720895:CQR720904 DAN720895:DAN720904 DKJ720895:DKJ720904 DUF720895:DUF720904 EEB720895:EEB720904 ENX720895:ENX720904 EXT720895:EXT720904 FHP720895:FHP720904 FRL720895:FRL720904 GBH720895:GBH720904 GLD720895:GLD720904 GUZ720895:GUZ720904 HEV720895:HEV720904 HOR720895:HOR720904 HYN720895:HYN720904 IIJ720895:IIJ720904 ISF720895:ISF720904 JCB720895:JCB720904 JLX720895:JLX720904 JVT720895:JVT720904 KFP720895:KFP720904 KPL720895:KPL720904 KZH720895:KZH720904 LJD720895:LJD720904 LSZ720895:LSZ720904 MCV720895:MCV720904 MMR720895:MMR720904 MWN720895:MWN720904 NGJ720895:NGJ720904 NQF720895:NQF720904 OAB720895:OAB720904 OJX720895:OJX720904 OTT720895:OTT720904 PDP720895:PDP720904 PNL720895:PNL720904 PXH720895:PXH720904 QHD720895:QHD720904 QQZ720895:QQZ720904 RAV720895:RAV720904 RKR720895:RKR720904 RUN720895:RUN720904 SEJ720895:SEJ720904 SOF720895:SOF720904 SYB720895:SYB720904 THX720895:THX720904 TRT720895:TRT720904 UBP720895:UBP720904 ULL720895:ULL720904 UVH720895:UVH720904 VFD720895:VFD720904 VOZ720895:VOZ720904 VYV720895:VYV720904 WIR720895:WIR720904 WSN720895:WSN720904 GB786431:GB786440 PX786431:PX786440 ZT786431:ZT786440 AJP786431:AJP786440 ATL786431:ATL786440 BDH786431:BDH786440 BND786431:BND786440 BWZ786431:BWZ786440 CGV786431:CGV786440 CQR786431:CQR786440 DAN786431:DAN786440 DKJ786431:DKJ786440 DUF786431:DUF786440 EEB786431:EEB786440 ENX786431:ENX786440 EXT786431:EXT786440 FHP786431:FHP786440 FRL786431:FRL786440 GBH786431:GBH786440 GLD786431:GLD786440 GUZ786431:GUZ786440 HEV786431:HEV786440 HOR786431:HOR786440 HYN786431:HYN786440 IIJ786431:IIJ786440 ISF786431:ISF786440 JCB786431:JCB786440 JLX786431:JLX786440 JVT786431:JVT786440 KFP786431:KFP786440 KPL786431:KPL786440 KZH786431:KZH786440 LJD786431:LJD786440 LSZ786431:LSZ786440 MCV786431:MCV786440 MMR786431:MMR786440 MWN786431:MWN786440 NGJ786431:NGJ786440 NQF786431:NQF786440 OAB786431:OAB786440 OJX786431:OJX786440 OTT786431:OTT786440 PDP786431:PDP786440 PNL786431:PNL786440 PXH786431:PXH786440 QHD786431:QHD786440 QQZ786431:QQZ786440 RAV786431:RAV786440 RKR786431:RKR786440 RUN786431:RUN786440 SEJ786431:SEJ786440 SOF786431:SOF786440 SYB786431:SYB786440 THX786431:THX786440 TRT786431:TRT786440 UBP786431:UBP786440 ULL786431:ULL786440 UVH786431:UVH786440 VFD786431:VFD786440 VOZ786431:VOZ786440 VYV786431:VYV786440 WIR786431:WIR786440 WSN786431:WSN786440 GB851967:GB851976 PX851967:PX851976 ZT851967:ZT851976 AJP851967:AJP851976 ATL851967:ATL851976 BDH851967:BDH851976 BND851967:BND851976 BWZ851967:BWZ851976 CGV851967:CGV851976 CQR851967:CQR851976 DAN851967:DAN851976 DKJ851967:DKJ851976 DUF851967:DUF851976 EEB851967:EEB851976 ENX851967:ENX851976 EXT851967:EXT851976 FHP851967:FHP851976 FRL851967:FRL851976 GBH851967:GBH851976 GLD851967:GLD851976 GUZ851967:GUZ851976 HEV851967:HEV851976 HOR851967:HOR851976 HYN851967:HYN851976 IIJ851967:IIJ851976 ISF851967:ISF851976 JCB851967:JCB851976 JLX851967:JLX851976 JVT851967:JVT851976 KFP851967:KFP851976 KPL851967:KPL851976 KZH851967:KZH851976 LJD851967:LJD851976 LSZ851967:LSZ851976 MCV851967:MCV851976 MMR851967:MMR851976 MWN851967:MWN851976 NGJ851967:NGJ851976 NQF851967:NQF851976 OAB851967:OAB851976 OJX851967:OJX851976 OTT851967:OTT851976 PDP851967:PDP851976 PNL851967:PNL851976 PXH851967:PXH851976 QHD851967:QHD851976 QQZ851967:QQZ851976 RAV851967:RAV851976 RKR851967:RKR851976 RUN851967:RUN851976 SEJ851967:SEJ851976 SOF851967:SOF851976 SYB851967:SYB851976 THX851967:THX851976 TRT851967:TRT851976 UBP851967:UBP851976 ULL851967:ULL851976 UVH851967:UVH851976 VFD851967:VFD851976 VOZ851967:VOZ851976 VYV851967:VYV851976 WIR851967:WIR851976 WSN851967:WSN851976 GB917503:GB917512 PX917503:PX917512 ZT917503:ZT917512 AJP917503:AJP917512 ATL917503:ATL917512 BDH917503:BDH917512 BND917503:BND917512 BWZ917503:BWZ917512 CGV917503:CGV917512 CQR917503:CQR917512 DAN917503:DAN917512 DKJ917503:DKJ917512 DUF917503:DUF917512 EEB917503:EEB917512 ENX917503:ENX917512 EXT917503:EXT917512 FHP917503:FHP917512 FRL917503:FRL917512 GBH917503:GBH917512 GLD917503:GLD917512 GUZ917503:GUZ917512 HEV917503:HEV917512 HOR917503:HOR917512 HYN917503:HYN917512 IIJ917503:IIJ917512 ISF917503:ISF917512 JCB917503:JCB917512 JLX917503:JLX917512 JVT917503:JVT917512 KFP917503:KFP917512 KPL917503:KPL917512 KZH917503:KZH917512 LJD917503:LJD917512 LSZ917503:LSZ917512 MCV917503:MCV917512 MMR917503:MMR917512 MWN917503:MWN917512 NGJ917503:NGJ917512 NQF917503:NQF917512 OAB917503:OAB917512 OJX917503:OJX917512 OTT917503:OTT917512 PDP917503:PDP917512 PNL917503:PNL917512 PXH917503:PXH917512 QHD917503:QHD917512 QQZ917503:QQZ917512 RAV917503:RAV917512 RKR917503:RKR917512 RUN917503:RUN917512 SEJ917503:SEJ917512 SOF917503:SOF917512 SYB917503:SYB917512 THX917503:THX917512 TRT917503:TRT917512 UBP917503:UBP917512 ULL917503:ULL917512 UVH917503:UVH917512 VFD917503:VFD917512 VOZ917503:VOZ917512 VYV917503:VYV917512 WIR917503:WIR917512 WSN917503:WSN917512 GB983039:GB983048 PX983039:PX983048 ZT983039:ZT983048 AJP983039:AJP983048 ATL983039:ATL983048 BDH983039:BDH983048 BND983039:BND983048 BWZ983039:BWZ983048 CGV983039:CGV983048 CQR983039:CQR983048 DAN983039:DAN983048 DKJ983039:DKJ983048 DUF983039:DUF983048 EEB983039:EEB983048 ENX983039:ENX983048 EXT983039:EXT983048 FHP983039:FHP983048 FRL983039:FRL983048 GBH983039:GBH983048 GLD983039:GLD983048 GUZ983039:GUZ983048 HEV983039:HEV983048 HOR983039:HOR983048 HYN983039:HYN983048 IIJ983039:IIJ983048 ISF983039:ISF983048 JCB983039:JCB983048 JLX983039:JLX983048 JVT983039:JVT983048 KFP983039:KFP983048 KPL983039:KPL983048 KZH983039:KZH983048 LJD983039:LJD983048 LSZ983039:LSZ983048 MCV983039:MCV983048 MMR983039:MMR983048 MWN983039:MWN983048 NGJ983039:NGJ983048 NQF983039:NQF983048 OAB983039:OAB983048 OJX983039:OJX983048 OTT983039:OTT983048 PDP983039:PDP983048 PNL983039:PNL983048 PXH983039:PXH983048 QHD983039:QHD983048 QQZ983039:QQZ983048 RAV983039:RAV983048 RKR983039:RKR983048 RUN983039:RUN983048 SEJ983039:SEJ983048 SOF983039:SOF983048 SYB983039:SYB983048 THX983039:THX983048 TRT983039:TRT983048 UBP983039:UBP983048 ULL983039:ULL983048 UVH983039:UVH983048 VFD983039:VFD983048 VOZ983039:VOZ983048 VYV983039:VYV983048 WIR983039:WIR983048 WSN983039:WSN983048 FL65535:FN65544 PH65535:PJ65544 ZD65535:ZF65544 AIZ65535:AJB65544 ASV65535:ASX65544 BCR65535:BCT65544 BMN65535:BMP65544 BWJ65535:BWL65544 CGF65535:CGH65544 CQB65535:CQD65544 CZX65535:CZZ65544 DJT65535:DJV65544 DTP65535:DTR65544 EDL65535:EDN65544 ENH65535:ENJ65544 EXD65535:EXF65544 FGZ65535:FHB65544 FQV65535:FQX65544 GAR65535:GAT65544 GKN65535:GKP65544 GUJ65535:GUL65544 HEF65535:HEH65544 HOB65535:HOD65544 HXX65535:HXZ65544 IHT65535:IHV65544 IRP65535:IRR65544 JBL65535:JBN65544 JLH65535:JLJ65544 JVD65535:JVF65544 KEZ65535:KFB65544 KOV65535:KOX65544 KYR65535:KYT65544 LIN65535:LIP65544 LSJ65535:LSL65544 MCF65535:MCH65544 MMB65535:MMD65544 MVX65535:MVZ65544 NFT65535:NFV65544 NPP65535:NPR65544 NZL65535:NZN65544 OJH65535:OJJ65544 OTD65535:OTF65544 PCZ65535:PDB65544 PMV65535:PMX65544 PWR65535:PWT65544 QGN65535:QGP65544 QQJ65535:QQL65544 RAF65535:RAH65544 RKB65535:RKD65544 RTX65535:RTZ65544 SDT65535:SDV65544 SNP65535:SNR65544 SXL65535:SXN65544 THH65535:THJ65544 TRD65535:TRF65544 UAZ65535:UBB65544 UKV65535:UKX65544 UUR65535:UUT65544 VEN65535:VEP65544 VOJ65535:VOL65544 VYF65535:VYH65544 WIB65535:WID65544 WRX65535:WRZ65544 FL131071:FN131080 PH131071:PJ131080 ZD131071:ZF131080 AIZ131071:AJB131080 ASV131071:ASX131080 BCR131071:BCT131080 BMN131071:BMP131080 BWJ131071:BWL131080 CGF131071:CGH131080 CQB131071:CQD131080 CZX131071:CZZ131080 DJT131071:DJV131080 DTP131071:DTR131080 EDL131071:EDN131080 ENH131071:ENJ131080 EXD131071:EXF131080 FGZ131071:FHB131080 FQV131071:FQX131080 GAR131071:GAT131080 GKN131071:GKP131080 GUJ131071:GUL131080 HEF131071:HEH131080 HOB131071:HOD131080 HXX131071:HXZ131080 IHT131071:IHV131080 IRP131071:IRR131080 JBL131071:JBN131080 JLH131071:JLJ131080 JVD131071:JVF131080 KEZ131071:KFB131080 KOV131071:KOX131080 KYR131071:KYT131080 LIN131071:LIP131080 LSJ131071:LSL131080 MCF131071:MCH131080 MMB131071:MMD131080 MVX131071:MVZ131080 NFT131071:NFV131080 NPP131071:NPR131080 NZL131071:NZN131080 OJH131071:OJJ131080 OTD131071:OTF131080 PCZ131071:PDB131080 PMV131071:PMX131080 PWR131071:PWT131080 QGN131071:QGP131080 QQJ131071:QQL131080 RAF131071:RAH131080 RKB131071:RKD131080 RTX131071:RTZ131080 SDT131071:SDV131080 SNP131071:SNR131080 SXL131071:SXN131080 THH131071:THJ131080 TRD131071:TRF131080 UAZ131071:UBB131080 UKV131071:UKX131080 UUR131071:UUT131080 VEN131071:VEP131080 VOJ131071:VOL131080 VYF131071:VYH131080 WIB131071:WID131080 WRX131071:WRZ131080 FL196607:FN196616 PH196607:PJ196616 ZD196607:ZF196616 AIZ196607:AJB196616 ASV196607:ASX196616 BCR196607:BCT196616 BMN196607:BMP196616 BWJ196607:BWL196616 CGF196607:CGH196616 CQB196607:CQD196616 CZX196607:CZZ196616 DJT196607:DJV196616 DTP196607:DTR196616 EDL196607:EDN196616 ENH196607:ENJ196616 EXD196607:EXF196616 FGZ196607:FHB196616 FQV196607:FQX196616 GAR196607:GAT196616 GKN196607:GKP196616 GUJ196607:GUL196616 HEF196607:HEH196616 HOB196607:HOD196616 HXX196607:HXZ196616 IHT196607:IHV196616 IRP196607:IRR196616 JBL196607:JBN196616 JLH196607:JLJ196616 JVD196607:JVF196616 KEZ196607:KFB196616 KOV196607:KOX196616 KYR196607:KYT196616 LIN196607:LIP196616 LSJ196607:LSL196616 MCF196607:MCH196616 MMB196607:MMD196616 MVX196607:MVZ196616 NFT196607:NFV196616 NPP196607:NPR196616 NZL196607:NZN196616 OJH196607:OJJ196616 OTD196607:OTF196616 PCZ196607:PDB196616 PMV196607:PMX196616 PWR196607:PWT196616 QGN196607:QGP196616 QQJ196607:QQL196616 RAF196607:RAH196616 RKB196607:RKD196616 RTX196607:RTZ196616 SDT196607:SDV196616 SNP196607:SNR196616 SXL196607:SXN196616 THH196607:THJ196616 TRD196607:TRF196616 UAZ196607:UBB196616 UKV196607:UKX196616 UUR196607:UUT196616 VEN196607:VEP196616 VOJ196607:VOL196616 VYF196607:VYH196616 WIB196607:WID196616 WRX196607:WRZ196616 FL262143:FN262152 PH262143:PJ262152 ZD262143:ZF262152 AIZ262143:AJB262152 ASV262143:ASX262152 BCR262143:BCT262152 BMN262143:BMP262152 BWJ262143:BWL262152 CGF262143:CGH262152 CQB262143:CQD262152 CZX262143:CZZ262152 DJT262143:DJV262152 DTP262143:DTR262152 EDL262143:EDN262152 ENH262143:ENJ262152 EXD262143:EXF262152 FGZ262143:FHB262152 FQV262143:FQX262152 GAR262143:GAT262152 GKN262143:GKP262152 GUJ262143:GUL262152 HEF262143:HEH262152 HOB262143:HOD262152 HXX262143:HXZ262152 IHT262143:IHV262152 IRP262143:IRR262152 JBL262143:JBN262152 JLH262143:JLJ262152 JVD262143:JVF262152 KEZ262143:KFB262152 KOV262143:KOX262152 KYR262143:KYT262152 LIN262143:LIP262152 LSJ262143:LSL262152 MCF262143:MCH262152 MMB262143:MMD262152 MVX262143:MVZ262152 NFT262143:NFV262152 NPP262143:NPR262152 NZL262143:NZN262152 OJH262143:OJJ262152 OTD262143:OTF262152 PCZ262143:PDB262152 PMV262143:PMX262152 PWR262143:PWT262152 QGN262143:QGP262152 QQJ262143:QQL262152 RAF262143:RAH262152 RKB262143:RKD262152 RTX262143:RTZ262152 SDT262143:SDV262152 SNP262143:SNR262152 SXL262143:SXN262152 THH262143:THJ262152 TRD262143:TRF262152 UAZ262143:UBB262152 UKV262143:UKX262152 UUR262143:UUT262152 VEN262143:VEP262152 VOJ262143:VOL262152 VYF262143:VYH262152 WIB262143:WID262152 WRX262143:WRZ262152 FL327679:FN327688 PH327679:PJ327688 ZD327679:ZF327688 AIZ327679:AJB327688 ASV327679:ASX327688 BCR327679:BCT327688 BMN327679:BMP327688 BWJ327679:BWL327688 CGF327679:CGH327688 CQB327679:CQD327688 CZX327679:CZZ327688 DJT327679:DJV327688 DTP327679:DTR327688 EDL327679:EDN327688 ENH327679:ENJ327688 EXD327679:EXF327688 FGZ327679:FHB327688 FQV327679:FQX327688 GAR327679:GAT327688 GKN327679:GKP327688 GUJ327679:GUL327688 HEF327679:HEH327688 HOB327679:HOD327688 HXX327679:HXZ327688 IHT327679:IHV327688 IRP327679:IRR327688 JBL327679:JBN327688 JLH327679:JLJ327688 JVD327679:JVF327688 KEZ327679:KFB327688 KOV327679:KOX327688 KYR327679:KYT327688 LIN327679:LIP327688 LSJ327679:LSL327688 MCF327679:MCH327688 MMB327679:MMD327688 MVX327679:MVZ327688 NFT327679:NFV327688 NPP327679:NPR327688 NZL327679:NZN327688 OJH327679:OJJ327688 OTD327679:OTF327688 PCZ327679:PDB327688 PMV327679:PMX327688 PWR327679:PWT327688 QGN327679:QGP327688 QQJ327679:QQL327688 RAF327679:RAH327688 RKB327679:RKD327688 RTX327679:RTZ327688 SDT327679:SDV327688 SNP327679:SNR327688 SXL327679:SXN327688 THH327679:THJ327688 TRD327679:TRF327688 UAZ327679:UBB327688 UKV327679:UKX327688 UUR327679:UUT327688 VEN327679:VEP327688 VOJ327679:VOL327688 VYF327679:VYH327688 WIB327679:WID327688 WRX327679:WRZ327688 FL393215:FN393224 PH393215:PJ393224 ZD393215:ZF393224 AIZ393215:AJB393224 ASV393215:ASX393224 BCR393215:BCT393224 BMN393215:BMP393224 BWJ393215:BWL393224 CGF393215:CGH393224 CQB393215:CQD393224 CZX393215:CZZ393224 DJT393215:DJV393224 DTP393215:DTR393224 EDL393215:EDN393224 ENH393215:ENJ393224 EXD393215:EXF393224 FGZ393215:FHB393224 FQV393215:FQX393224 GAR393215:GAT393224 GKN393215:GKP393224 GUJ393215:GUL393224 HEF393215:HEH393224 HOB393215:HOD393224 HXX393215:HXZ393224 IHT393215:IHV393224 IRP393215:IRR393224 JBL393215:JBN393224 JLH393215:JLJ393224 JVD393215:JVF393224 KEZ393215:KFB393224 KOV393215:KOX393224 KYR393215:KYT393224 LIN393215:LIP393224 LSJ393215:LSL393224 MCF393215:MCH393224 MMB393215:MMD393224 MVX393215:MVZ393224 NFT393215:NFV393224 NPP393215:NPR393224 NZL393215:NZN393224 OJH393215:OJJ393224 OTD393215:OTF393224 PCZ393215:PDB393224 PMV393215:PMX393224 PWR393215:PWT393224 QGN393215:QGP393224 QQJ393215:QQL393224 RAF393215:RAH393224 RKB393215:RKD393224 RTX393215:RTZ393224 SDT393215:SDV393224 SNP393215:SNR393224 SXL393215:SXN393224 THH393215:THJ393224 TRD393215:TRF393224 UAZ393215:UBB393224 UKV393215:UKX393224 UUR393215:UUT393224 VEN393215:VEP393224 VOJ393215:VOL393224 VYF393215:VYH393224 WIB393215:WID393224 WRX393215:WRZ393224 FL458751:FN458760 PH458751:PJ458760 ZD458751:ZF458760 AIZ458751:AJB458760 ASV458751:ASX458760 BCR458751:BCT458760 BMN458751:BMP458760 BWJ458751:BWL458760 CGF458751:CGH458760 CQB458751:CQD458760 CZX458751:CZZ458760 DJT458751:DJV458760 DTP458751:DTR458760 EDL458751:EDN458760 ENH458751:ENJ458760 EXD458751:EXF458760 FGZ458751:FHB458760 FQV458751:FQX458760 GAR458751:GAT458760 GKN458751:GKP458760 GUJ458751:GUL458760 HEF458751:HEH458760 HOB458751:HOD458760 HXX458751:HXZ458760 IHT458751:IHV458760 IRP458751:IRR458760 JBL458751:JBN458760 JLH458751:JLJ458760 JVD458751:JVF458760 KEZ458751:KFB458760 KOV458751:KOX458760 KYR458751:KYT458760 LIN458751:LIP458760 LSJ458751:LSL458760 MCF458751:MCH458760 MMB458751:MMD458760 MVX458751:MVZ458760 NFT458751:NFV458760 NPP458751:NPR458760 NZL458751:NZN458760 OJH458751:OJJ458760 OTD458751:OTF458760 PCZ458751:PDB458760 PMV458751:PMX458760 PWR458751:PWT458760 QGN458751:QGP458760 QQJ458751:QQL458760 RAF458751:RAH458760 RKB458751:RKD458760 RTX458751:RTZ458760 SDT458751:SDV458760 SNP458751:SNR458760 SXL458751:SXN458760 THH458751:THJ458760 TRD458751:TRF458760 UAZ458751:UBB458760 UKV458751:UKX458760 UUR458751:UUT458760 VEN458751:VEP458760 VOJ458751:VOL458760 VYF458751:VYH458760 WIB458751:WID458760 WRX458751:WRZ458760 FL524287:FN524296 PH524287:PJ524296 ZD524287:ZF524296 AIZ524287:AJB524296 ASV524287:ASX524296 BCR524287:BCT524296 BMN524287:BMP524296 BWJ524287:BWL524296 CGF524287:CGH524296 CQB524287:CQD524296 CZX524287:CZZ524296 DJT524287:DJV524296 DTP524287:DTR524296 EDL524287:EDN524296 ENH524287:ENJ524296 EXD524287:EXF524296 FGZ524287:FHB524296 FQV524287:FQX524296 GAR524287:GAT524296 GKN524287:GKP524296 GUJ524287:GUL524296 HEF524287:HEH524296 HOB524287:HOD524296 HXX524287:HXZ524296 IHT524287:IHV524296 IRP524287:IRR524296 JBL524287:JBN524296 JLH524287:JLJ524296 JVD524287:JVF524296 KEZ524287:KFB524296 KOV524287:KOX524296 KYR524287:KYT524296 LIN524287:LIP524296 LSJ524287:LSL524296 MCF524287:MCH524296 MMB524287:MMD524296 MVX524287:MVZ524296 NFT524287:NFV524296 NPP524287:NPR524296 NZL524287:NZN524296 OJH524287:OJJ524296 OTD524287:OTF524296 PCZ524287:PDB524296 PMV524287:PMX524296 PWR524287:PWT524296 QGN524287:QGP524296 QQJ524287:QQL524296 RAF524287:RAH524296 RKB524287:RKD524296 RTX524287:RTZ524296 SDT524287:SDV524296 SNP524287:SNR524296 SXL524287:SXN524296 THH524287:THJ524296 TRD524287:TRF524296 UAZ524287:UBB524296 UKV524287:UKX524296 UUR524287:UUT524296 VEN524287:VEP524296 VOJ524287:VOL524296 VYF524287:VYH524296 WIB524287:WID524296 WRX524287:WRZ524296 FL589823:FN589832 PH589823:PJ589832 ZD589823:ZF589832 AIZ589823:AJB589832 ASV589823:ASX589832 BCR589823:BCT589832 BMN589823:BMP589832 BWJ589823:BWL589832 CGF589823:CGH589832 CQB589823:CQD589832 CZX589823:CZZ589832 DJT589823:DJV589832 DTP589823:DTR589832 EDL589823:EDN589832 ENH589823:ENJ589832 EXD589823:EXF589832 FGZ589823:FHB589832 FQV589823:FQX589832 GAR589823:GAT589832 GKN589823:GKP589832 GUJ589823:GUL589832 HEF589823:HEH589832 HOB589823:HOD589832 HXX589823:HXZ589832 IHT589823:IHV589832 IRP589823:IRR589832 JBL589823:JBN589832 JLH589823:JLJ589832 JVD589823:JVF589832 KEZ589823:KFB589832 KOV589823:KOX589832 KYR589823:KYT589832 LIN589823:LIP589832 LSJ589823:LSL589832 MCF589823:MCH589832 MMB589823:MMD589832 MVX589823:MVZ589832 NFT589823:NFV589832 NPP589823:NPR589832 NZL589823:NZN589832 OJH589823:OJJ589832 OTD589823:OTF589832 PCZ589823:PDB589832 PMV589823:PMX589832 PWR589823:PWT589832 QGN589823:QGP589832 QQJ589823:QQL589832 RAF589823:RAH589832 RKB589823:RKD589832 RTX589823:RTZ589832 SDT589823:SDV589832 SNP589823:SNR589832 SXL589823:SXN589832 THH589823:THJ589832 TRD589823:TRF589832 UAZ589823:UBB589832 UKV589823:UKX589832 UUR589823:UUT589832 VEN589823:VEP589832 VOJ589823:VOL589832 VYF589823:VYH589832 WIB589823:WID589832 WRX589823:WRZ589832 FL655359:FN655368 PH655359:PJ655368 ZD655359:ZF655368 AIZ655359:AJB655368 ASV655359:ASX655368 BCR655359:BCT655368 BMN655359:BMP655368 BWJ655359:BWL655368 CGF655359:CGH655368 CQB655359:CQD655368 CZX655359:CZZ655368 DJT655359:DJV655368 DTP655359:DTR655368 EDL655359:EDN655368 ENH655359:ENJ655368 EXD655359:EXF655368 FGZ655359:FHB655368 FQV655359:FQX655368 GAR655359:GAT655368 GKN655359:GKP655368 GUJ655359:GUL655368 HEF655359:HEH655368 HOB655359:HOD655368 HXX655359:HXZ655368 IHT655359:IHV655368 IRP655359:IRR655368 JBL655359:JBN655368 JLH655359:JLJ655368 JVD655359:JVF655368 KEZ655359:KFB655368 KOV655359:KOX655368 KYR655359:KYT655368 LIN655359:LIP655368 LSJ655359:LSL655368 MCF655359:MCH655368 MMB655359:MMD655368 MVX655359:MVZ655368 NFT655359:NFV655368 NPP655359:NPR655368 NZL655359:NZN655368 OJH655359:OJJ655368 OTD655359:OTF655368 PCZ655359:PDB655368 PMV655359:PMX655368 PWR655359:PWT655368 QGN655359:QGP655368 QQJ655359:QQL655368 RAF655359:RAH655368 RKB655359:RKD655368 RTX655359:RTZ655368 SDT655359:SDV655368 SNP655359:SNR655368 SXL655359:SXN655368 THH655359:THJ655368 TRD655359:TRF655368 UAZ655359:UBB655368 UKV655359:UKX655368 UUR655359:UUT655368 VEN655359:VEP655368 VOJ655359:VOL655368 VYF655359:VYH655368 WIB655359:WID655368 WRX655359:WRZ655368 FL720895:FN720904 PH720895:PJ720904 ZD720895:ZF720904 AIZ720895:AJB720904 ASV720895:ASX720904 BCR720895:BCT720904 BMN720895:BMP720904 BWJ720895:BWL720904 CGF720895:CGH720904 CQB720895:CQD720904 CZX720895:CZZ720904 DJT720895:DJV720904 DTP720895:DTR720904 EDL720895:EDN720904 ENH720895:ENJ720904 EXD720895:EXF720904 FGZ720895:FHB720904 FQV720895:FQX720904 GAR720895:GAT720904 GKN720895:GKP720904 GUJ720895:GUL720904 HEF720895:HEH720904 HOB720895:HOD720904 HXX720895:HXZ720904 IHT720895:IHV720904 IRP720895:IRR720904 JBL720895:JBN720904 JLH720895:JLJ720904 JVD720895:JVF720904 KEZ720895:KFB720904 KOV720895:KOX720904 KYR720895:KYT720904 LIN720895:LIP720904 LSJ720895:LSL720904 MCF720895:MCH720904 MMB720895:MMD720904 MVX720895:MVZ720904 NFT720895:NFV720904 NPP720895:NPR720904 NZL720895:NZN720904 OJH720895:OJJ720904 OTD720895:OTF720904 PCZ720895:PDB720904 PMV720895:PMX720904 PWR720895:PWT720904 QGN720895:QGP720904 QQJ720895:QQL720904 RAF720895:RAH720904 RKB720895:RKD720904 RTX720895:RTZ720904 SDT720895:SDV720904 SNP720895:SNR720904 SXL720895:SXN720904 THH720895:THJ720904 TRD720895:TRF720904 UAZ720895:UBB720904 UKV720895:UKX720904 UUR720895:UUT720904 VEN720895:VEP720904 VOJ720895:VOL720904 VYF720895:VYH720904 WIB720895:WID720904 WRX720895:WRZ720904 FL786431:FN786440 PH786431:PJ786440 ZD786431:ZF786440 AIZ786431:AJB786440 ASV786431:ASX786440 BCR786431:BCT786440 BMN786431:BMP786440 BWJ786431:BWL786440 CGF786431:CGH786440 CQB786431:CQD786440 CZX786431:CZZ786440 DJT786431:DJV786440 DTP786431:DTR786440 EDL786431:EDN786440 ENH786431:ENJ786440 EXD786431:EXF786440 FGZ786431:FHB786440 FQV786431:FQX786440 GAR786431:GAT786440 GKN786431:GKP786440 GUJ786431:GUL786440 HEF786431:HEH786440 HOB786431:HOD786440 HXX786431:HXZ786440 IHT786431:IHV786440 IRP786431:IRR786440 JBL786431:JBN786440 JLH786431:JLJ786440 JVD786431:JVF786440 KEZ786431:KFB786440 KOV786431:KOX786440 KYR786431:KYT786440 LIN786431:LIP786440 LSJ786431:LSL786440 MCF786431:MCH786440 MMB786431:MMD786440 MVX786431:MVZ786440 NFT786431:NFV786440 NPP786431:NPR786440 NZL786431:NZN786440 OJH786431:OJJ786440 OTD786431:OTF786440 PCZ786431:PDB786440 PMV786431:PMX786440 PWR786431:PWT786440 QGN786431:QGP786440 QQJ786431:QQL786440 RAF786431:RAH786440 RKB786431:RKD786440 RTX786431:RTZ786440 SDT786431:SDV786440 SNP786431:SNR786440 SXL786431:SXN786440 THH786431:THJ786440 TRD786431:TRF786440 UAZ786431:UBB786440 UKV786431:UKX786440 UUR786431:UUT786440 VEN786431:VEP786440 VOJ786431:VOL786440 VYF786431:VYH786440 WIB786431:WID786440 WRX786431:WRZ786440 FL851967:FN851976 PH851967:PJ851976 ZD851967:ZF851976 AIZ851967:AJB851976 ASV851967:ASX851976 BCR851967:BCT851976 BMN851967:BMP851976 BWJ851967:BWL851976 CGF851967:CGH851976 CQB851967:CQD851976 CZX851967:CZZ851976 DJT851967:DJV851976 DTP851967:DTR851976 EDL851967:EDN851976 ENH851967:ENJ851976 EXD851967:EXF851976 FGZ851967:FHB851976 FQV851967:FQX851976 GAR851967:GAT851976 GKN851967:GKP851976 GUJ851967:GUL851976 HEF851967:HEH851976 HOB851967:HOD851976 HXX851967:HXZ851976 IHT851967:IHV851976 IRP851967:IRR851976 JBL851967:JBN851976 JLH851967:JLJ851976 JVD851967:JVF851976 KEZ851967:KFB851976 KOV851967:KOX851976 KYR851967:KYT851976 LIN851967:LIP851976 LSJ851967:LSL851976 MCF851967:MCH851976 MMB851967:MMD851976 MVX851967:MVZ851976 NFT851967:NFV851976 NPP851967:NPR851976 NZL851967:NZN851976 OJH851967:OJJ851976 OTD851967:OTF851976 PCZ851967:PDB851976 PMV851967:PMX851976 PWR851967:PWT851976 QGN851967:QGP851976 QQJ851967:QQL851976 RAF851967:RAH851976 RKB851967:RKD851976 RTX851967:RTZ851976 SDT851967:SDV851976 SNP851967:SNR851976 SXL851967:SXN851976 THH851967:THJ851976 TRD851967:TRF851976 UAZ851967:UBB851976 UKV851967:UKX851976 UUR851967:UUT851976 VEN851967:VEP851976 VOJ851967:VOL851976 VYF851967:VYH851976 WIB851967:WID851976 WRX851967:WRZ851976 FL917503:FN917512 PH917503:PJ917512 ZD917503:ZF917512 AIZ917503:AJB917512 ASV917503:ASX917512 BCR917503:BCT917512 BMN917503:BMP917512 BWJ917503:BWL917512 CGF917503:CGH917512 CQB917503:CQD917512 CZX917503:CZZ917512 DJT917503:DJV917512 DTP917503:DTR917512 EDL917503:EDN917512 ENH917503:ENJ917512 EXD917503:EXF917512 FGZ917503:FHB917512 FQV917503:FQX917512 GAR917503:GAT917512 GKN917503:GKP917512 GUJ917503:GUL917512 HEF917503:HEH917512 HOB917503:HOD917512 HXX917503:HXZ917512 IHT917503:IHV917512 IRP917503:IRR917512 JBL917503:JBN917512 JLH917503:JLJ917512 JVD917503:JVF917512 KEZ917503:KFB917512 KOV917503:KOX917512 KYR917503:KYT917512 LIN917503:LIP917512 LSJ917503:LSL917512 MCF917503:MCH917512 MMB917503:MMD917512 MVX917503:MVZ917512 NFT917503:NFV917512 NPP917503:NPR917512 NZL917503:NZN917512 OJH917503:OJJ917512 OTD917503:OTF917512 PCZ917503:PDB917512 PMV917503:PMX917512 PWR917503:PWT917512 QGN917503:QGP917512 QQJ917503:QQL917512 RAF917503:RAH917512 RKB917503:RKD917512 RTX917503:RTZ917512 SDT917503:SDV917512 SNP917503:SNR917512 SXL917503:SXN917512 THH917503:THJ917512 TRD917503:TRF917512 UAZ917503:UBB917512 UKV917503:UKX917512 UUR917503:UUT917512 VEN917503:VEP917512 VOJ917503:VOL917512 VYF917503:VYH917512 WIB917503:WID917512 WRX917503:WRZ917512 FL983039:FN983048 PH983039:PJ983048 ZD983039:ZF983048 AIZ983039:AJB983048 ASV983039:ASX983048 BCR983039:BCT983048 BMN983039:BMP983048 BWJ983039:BWL983048 CGF983039:CGH983048 CQB983039:CQD983048 CZX983039:CZZ983048 DJT983039:DJV983048 DTP983039:DTR983048 EDL983039:EDN983048 ENH983039:ENJ983048 EXD983039:EXF983048 FGZ983039:FHB983048 FQV983039:FQX983048 GAR983039:GAT983048 GKN983039:GKP983048 GUJ983039:GUL983048 HEF983039:HEH983048 HOB983039:HOD983048 HXX983039:HXZ983048 IHT983039:IHV983048 IRP983039:IRR983048 JBL983039:JBN983048 JLH983039:JLJ983048 JVD983039:JVF983048 KEZ983039:KFB983048 KOV983039:KOX983048 KYR983039:KYT983048 LIN983039:LIP983048 LSJ983039:LSL983048 MCF983039:MCH983048 MMB983039:MMD983048 MVX983039:MVZ983048 NFT983039:NFV983048 NPP983039:NPR983048 NZL983039:NZN983048 OJH983039:OJJ983048 OTD983039:OTF983048 PCZ983039:PDB983048 PMV983039:PMX983048 PWR983039:PWT983048 QGN983039:QGP983048 QQJ983039:QQL983048 RAF983039:RAH983048 RKB983039:RKD983048 RTX983039:RTZ983048 SDT983039:SDV983048 SNP983039:SNR983048 SXL983039:SXN983048 THH983039:THJ983048 TRD983039:TRF983048 UAZ983039:UBB983048 UKV983039:UKX983048 UUR983039:UUT983048 VEN983039:VEP983048 VOJ983039:VOL983048 VYF983039:VYH983048 WIB983039:WID983048 WRX983039:WRZ983048 IY30:IY31 SU30:SU31 ACQ30:ACQ31 AMM30:AMM31 AWI30:AWI31 BGE30:BGE31 BQA30:BQA31 BZW30:BZW31 CJS30:CJS31 CTO30:CTO31 DDK30:DDK31 DNG30:DNG31 DXC30:DXC31 EGY30:EGY31 EQU30:EQU31 FAQ30:FAQ31 FKM30:FKM31 FUI30:FUI31 GEE30:GEE31 GOA30:GOA31 GXW30:GXW31 HHS30:HHS31 HRO30:HRO31 IBK30:IBK31 ILG30:ILG31 IVC30:IVC31 JEY30:JEY31 JOU30:JOU31 JYQ30:JYQ31 KIM30:KIM31 KSI30:KSI31 LCE30:LCE31 LMA30:LMA31 LVW30:LVW31 MFS30:MFS31 MPO30:MPO31 MZK30:MZK31 NJG30:NJG31 NTC30:NTC31 OCY30:OCY31 OMU30:OMU31 OWQ30:OWQ31 PGM30:PGM31 PQI30:PQI31 QAE30:QAE31 QKA30:QKA31 QTW30:QTW31 RDS30:RDS31 RNO30:RNO31 RXK30:RXK31 SHG30:SHG31 SRC30:SRC31 TAY30:TAY31 TKU30:TKU31 TUQ30:TUQ31 UEM30:UEM31 UOI30:UOI31 UYE30:UYE31 VIA30:VIA31 VRW30:VRW31 WBS30:WBS31 WLO30:WLO31 WVK30:WVK31 IY65559:IY65560 SU65559:SU65560 ACQ65559:ACQ65560 AMM65559:AMM65560 AWI65559:AWI65560 BGE65559:BGE65560 BQA65559:BQA65560 BZW65559:BZW65560 CJS65559:CJS65560 CTO65559:CTO65560 DDK65559:DDK65560 DNG65559:DNG65560 DXC65559:DXC65560 EGY65559:EGY65560 EQU65559:EQU65560 FAQ65559:FAQ65560 FKM65559:FKM65560 FUI65559:FUI65560 GEE65559:GEE65560 GOA65559:GOA65560 GXW65559:GXW65560 HHS65559:HHS65560 HRO65559:HRO65560 IBK65559:IBK65560 ILG65559:ILG65560 IVC65559:IVC65560 JEY65559:JEY65560 JOU65559:JOU65560 JYQ65559:JYQ65560 KIM65559:KIM65560 KSI65559:KSI65560 LCE65559:LCE65560 LMA65559:LMA65560 LVW65559:LVW65560 MFS65559:MFS65560 MPO65559:MPO65560 MZK65559:MZK65560 NJG65559:NJG65560 NTC65559:NTC65560 OCY65559:OCY65560 OMU65559:OMU65560 OWQ65559:OWQ65560 PGM65559:PGM65560 PQI65559:PQI65560 QAE65559:QAE65560 QKA65559:QKA65560 QTW65559:QTW65560 RDS65559:RDS65560 RNO65559:RNO65560 RXK65559:RXK65560 SHG65559:SHG65560 SRC65559:SRC65560 TAY65559:TAY65560 TKU65559:TKU65560 TUQ65559:TUQ65560 UEM65559:UEM65560 UOI65559:UOI65560 UYE65559:UYE65560 VIA65559:VIA65560 VRW65559:VRW65560 WBS65559:WBS65560 WLO65559:WLO65560 WVK65559:WVK65560 IY131095:IY131096 SU131095:SU131096 ACQ131095:ACQ131096 AMM131095:AMM131096 AWI131095:AWI131096 BGE131095:BGE131096 BQA131095:BQA131096 BZW131095:BZW131096 CJS131095:CJS131096 CTO131095:CTO131096 DDK131095:DDK131096 DNG131095:DNG131096 DXC131095:DXC131096 EGY131095:EGY131096 EQU131095:EQU131096 FAQ131095:FAQ131096 FKM131095:FKM131096 FUI131095:FUI131096 GEE131095:GEE131096 GOA131095:GOA131096 GXW131095:GXW131096 HHS131095:HHS131096 HRO131095:HRO131096 IBK131095:IBK131096 ILG131095:ILG131096 IVC131095:IVC131096 JEY131095:JEY131096 JOU131095:JOU131096 JYQ131095:JYQ131096 KIM131095:KIM131096 KSI131095:KSI131096 LCE131095:LCE131096 LMA131095:LMA131096 LVW131095:LVW131096 MFS131095:MFS131096 MPO131095:MPO131096 MZK131095:MZK131096 NJG131095:NJG131096 NTC131095:NTC131096 OCY131095:OCY131096 OMU131095:OMU131096 OWQ131095:OWQ131096 PGM131095:PGM131096 PQI131095:PQI131096 QAE131095:QAE131096 QKA131095:QKA131096 QTW131095:QTW131096 RDS131095:RDS131096 RNO131095:RNO131096 RXK131095:RXK131096 SHG131095:SHG131096 SRC131095:SRC131096 TAY131095:TAY131096 TKU131095:TKU131096 TUQ131095:TUQ131096 UEM131095:UEM131096 UOI131095:UOI131096 UYE131095:UYE131096 VIA131095:VIA131096 VRW131095:VRW131096 WBS131095:WBS131096 WLO131095:WLO131096 WVK131095:WVK131096 IY196631:IY196632 SU196631:SU196632 ACQ196631:ACQ196632 AMM196631:AMM196632 AWI196631:AWI196632 BGE196631:BGE196632 BQA196631:BQA196632 BZW196631:BZW196632 CJS196631:CJS196632 CTO196631:CTO196632 DDK196631:DDK196632 DNG196631:DNG196632 DXC196631:DXC196632 EGY196631:EGY196632 EQU196631:EQU196632 FAQ196631:FAQ196632 FKM196631:FKM196632 FUI196631:FUI196632 GEE196631:GEE196632 GOA196631:GOA196632 GXW196631:GXW196632 HHS196631:HHS196632 HRO196631:HRO196632 IBK196631:IBK196632 ILG196631:ILG196632 IVC196631:IVC196632 JEY196631:JEY196632 JOU196631:JOU196632 JYQ196631:JYQ196632 KIM196631:KIM196632 KSI196631:KSI196632 LCE196631:LCE196632 LMA196631:LMA196632 LVW196631:LVW196632 MFS196631:MFS196632 MPO196631:MPO196632 MZK196631:MZK196632 NJG196631:NJG196632 NTC196631:NTC196632 OCY196631:OCY196632 OMU196631:OMU196632 OWQ196631:OWQ196632 PGM196631:PGM196632 PQI196631:PQI196632 QAE196631:QAE196632 QKA196631:QKA196632 QTW196631:QTW196632 RDS196631:RDS196632 RNO196631:RNO196632 RXK196631:RXK196632 SHG196631:SHG196632 SRC196631:SRC196632 TAY196631:TAY196632 TKU196631:TKU196632 TUQ196631:TUQ196632 UEM196631:UEM196632 UOI196631:UOI196632 UYE196631:UYE196632 VIA196631:VIA196632 VRW196631:VRW196632 WBS196631:WBS196632 WLO196631:WLO196632 WVK196631:WVK196632 IY262167:IY262168 SU262167:SU262168 ACQ262167:ACQ262168 AMM262167:AMM262168 AWI262167:AWI262168 BGE262167:BGE262168 BQA262167:BQA262168 BZW262167:BZW262168 CJS262167:CJS262168 CTO262167:CTO262168 DDK262167:DDK262168 DNG262167:DNG262168 DXC262167:DXC262168 EGY262167:EGY262168 EQU262167:EQU262168 FAQ262167:FAQ262168 FKM262167:FKM262168 FUI262167:FUI262168 GEE262167:GEE262168 GOA262167:GOA262168 GXW262167:GXW262168 HHS262167:HHS262168 HRO262167:HRO262168 IBK262167:IBK262168 ILG262167:ILG262168 IVC262167:IVC262168 JEY262167:JEY262168 JOU262167:JOU262168 JYQ262167:JYQ262168 KIM262167:KIM262168 KSI262167:KSI262168 LCE262167:LCE262168 LMA262167:LMA262168 LVW262167:LVW262168 MFS262167:MFS262168 MPO262167:MPO262168 MZK262167:MZK262168 NJG262167:NJG262168 NTC262167:NTC262168 OCY262167:OCY262168 OMU262167:OMU262168 OWQ262167:OWQ262168 PGM262167:PGM262168 PQI262167:PQI262168 QAE262167:QAE262168 QKA262167:QKA262168 QTW262167:QTW262168 RDS262167:RDS262168 RNO262167:RNO262168 RXK262167:RXK262168 SHG262167:SHG262168 SRC262167:SRC262168 TAY262167:TAY262168 TKU262167:TKU262168 TUQ262167:TUQ262168 UEM262167:UEM262168 UOI262167:UOI262168 UYE262167:UYE262168 VIA262167:VIA262168 VRW262167:VRW262168 WBS262167:WBS262168 WLO262167:WLO262168 WVK262167:WVK262168 IY327703:IY327704 SU327703:SU327704 ACQ327703:ACQ327704 AMM327703:AMM327704 AWI327703:AWI327704 BGE327703:BGE327704 BQA327703:BQA327704 BZW327703:BZW327704 CJS327703:CJS327704 CTO327703:CTO327704 DDK327703:DDK327704 DNG327703:DNG327704 DXC327703:DXC327704 EGY327703:EGY327704 EQU327703:EQU327704 FAQ327703:FAQ327704 FKM327703:FKM327704 FUI327703:FUI327704 GEE327703:GEE327704 GOA327703:GOA327704 GXW327703:GXW327704 HHS327703:HHS327704 HRO327703:HRO327704 IBK327703:IBK327704 ILG327703:ILG327704 IVC327703:IVC327704 JEY327703:JEY327704 JOU327703:JOU327704 JYQ327703:JYQ327704 KIM327703:KIM327704 KSI327703:KSI327704 LCE327703:LCE327704 LMA327703:LMA327704 LVW327703:LVW327704 MFS327703:MFS327704 MPO327703:MPO327704 MZK327703:MZK327704 NJG327703:NJG327704 NTC327703:NTC327704 OCY327703:OCY327704 OMU327703:OMU327704 OWQ327703:OWQ327704 PGM327703:PGM327704 PQI327703:PQI327704 QAE327703:QAE327704 QKA327703:QKA327704 QTW327703:QTW327704 RDS327703:RDS327704 RNO327703:RNO327704 RXK327703:RXK327704 SHG327703:SHG327704 SRC327703:SRC327704 TAY327703:TAY327704 TKU327703:TKU327704 TUQ327703:TUQ327704 UEM327703:UEM327704 UOI327703:UOI327704 UYE327703:UYE327704 VIA327703:VIA327704 VRW327703:VRW327704 WBS327703:WBS327704 WLO327703:WLO327704 WVK327703:WVK327704 IY393239:IY393240 SU393239:SU393240 ACQ393239:ACQ393240 AMM393239:AMM393240 AWI393239:AWI393240 BGE393239:BGE393240 BQA393239:BQA393240 BZW393239:BZW393240 CJS393239:CJS393240 CTO393239:CTO393240 DDK393239:DDK393240 DNG393239:DNG393240 DXC393239:DXC393240 EGY393239:EGY393240 EQU393239:EQU393240 FAQ393239:FAQ393240 FKM393239:FKM393240 FUI393239:FUI393240 GEE393239:GEE393240 GOA393239:GOA393240 GXW393239:GXW393240 HHS393239:HHS393240 HRO393239:HRO393240 IBK393239:IBK393240 ILG393239:ILG393240 IVC393239:IVC393240 JEY393239:JEY393240 JOU393239:JOU393240 JYQ393239:JYQ393240 KIM393239:KIM393240 KSI393239:KSI393240 LCE393239:LCE393240 LMA393239:LMA393240 LVW393239:LVW393240 MFS393239:MFS393240 MPO393239:MPO393240 MZK393239:MZK393240 NJG393239:NJG393240 NTC393239:NTC393240 OCY393239:OCY393240 OMU393239:OMU393240 OWQ393239:OWQ393240 PGM393239:PGM393240 PQI393239:PQI393240 QAE393239:QAE393240 QKA393239:QKA393240 QTW393239:QTW393240 RDS393239:RDS393240 RNO393239:RNO393240 RXK393239:RXK393240 SHG393239:SHG393240 SRC393239:SRC393240 TAY393239:TAY393240 TKU393239:TKU393240 TUQ393239:TUQ393240 UEM393239:UEM393240 UOI393239:UOI393240 UYE393239:UYE393240 VIA393239:VIA393240 VRW393239:VRW393240 WBS393239:WBS393240 WLO393239:WLO393240 WVK393239:WVK393240 IY458775:IY458776 SU458775:SU458776 ACQ458775:ACQ458776 AMM458775:AMM458776 AWI458775:AWI458776 BGE458775:BGE458776 BQA458775:BQA458776 BZW458775:BZW458776 CJS458775:CJS458776 CTO458775:CTO458776 DDK458775:DDK458776 DNG458775:DNG458776 DXC458775:DXC458776 EGY458775:EGY458776 EQU458775:EQU458776 FAQ458775:FAQ458776 FKM458775:FKM458776 FUI458775:FUI458776 GEE458775:GEE458776 GOA458775:GOA458776 GXW458775:GXW458776 HHS458775:HHS458776 HRO458775:HRO458776 IBK458775:IBK458776 ILG458775:ILG458776 IVC458775:IVC458776 JEY458775:JEY458776 JOU458775:JOU458776 JYQ458775:JYQ458776 KIM458775:KIM458776 KSI458775:KSI458776 LCE458775:LCE458776 LMA458775:LMA458776 LVW458775:LVW458776 MFS458775:MFS458776 MPO458775:MPO458776 MZK458775:MZK458776 NJG458775:NJG458776 NTC458775:NTC458776 OCY458775:OCY458776 OMU458775:OMU458776 OWQ458775:OWQ458776 PGM458775:PGM458776 PQI458775:PQI458776 QAE458775:QAE458776 QKA458775:QKA458776 QTW458775:QTW458776 RDS458775:RDS458776 RNO458775:RNO458776 RXK458775:RXK458776 SHG458775:SHG458776 SRC458775:SRC458776 TAY458775:TAY458776 TKU458775:TKU458776 TUQ458775:TUQ458776 UEM458775:UEM458776 UOI458775:UOI458776 UYE458775:UYE458776 VIA458775:VIA458776 VRW458775:VRW458776 WBS458775:WBS458776 WLO458775:WLO458776 WVK458775:WVK458776 IY524311:IY524312 SU524311:SU524312 ACQ524311:ACQ524312 AMM524311:AMM524312 AWI524311:AWI524312 BGE524311:BGE524312 BQA524311:BQA524312 BZW524311:BZW524312 CJS524311:CJS524312 CTO524311:CTO524312 DDK524311:DDK524312 DNG524311:DNG524312 DXC524311:DXC524312 EGY524311:EGY524312 EQU524311:EQU524312 FAQ524311:FAQ524312 FKM524311:FKM524312 FUI524311:FUI524312 GEE524311:GEE524312 GOA524311:GOA524312 GXW524311:GXW524312 HHS524311:HHS524312 HRO524311:HRO524312 IBK524311:IBK524312 ILG524311:ILG524312 IVC524311:IVC524312 JEY524311:JEY524312 JOU524311:JOU524312 JYQ524311:JYQ524312 KIM524311:KIM524312 KSI524311:KSI524312 LCE524311:LCE524312 LMA524311:LMA524312 LVW524311:LVW524312 MFS524311:MFS524312 MPO524311:MPO524312 MZK524311:MZK524312 NJG524311:NJG524312 NTC524311:NTC524312 OCY524311:OCY524312 OMU524311:OMU524312 OWQ524311:OWQ524312 PGM524311:PGM524312 PQI524311:PQI524312 QAE524311:QAE524312 QKA524311:QKA524312 QTW524311:QTW524312 RDS524311:RDS524312 RNO524311:RNO524312 RXK524311:RXK524312 SHG524311:SHG524312 SRC524311:SRC524312 TAY524311:TAY524312 TKU524311:TKU524312 TUQ524311:TUQ524312 UEM524311:UEM524312 UOI524311:UOI524312 UYE524311:UYE524312 VIA524311:VIA524312 VRW524311:VRW524312 WBS524311:WBS524312 WLO524311:WLO524312 WVK524311:WVK524312 IY589847:IY589848 SU589847:SU589848 ACQ589847:ACQ589848 AMM589847:AMM589848 AWI589847:AWI589848 BGE589847:BGE589848 BQA589847:BQA589848 BZW589847:BZW589848 CJS589847:CJS589848 CTO589847:CTO589848 DDK589847:DDK589848 DNG589847:DNG589848 DXC589847:DXC589848 EGY589847:EGY589848 EQU589847:EQU589848 FAQ589847:FAQ589848 FKM589847:FKM589848 FUI589847:FUI589848 GEE589847:GEE589848 GOA589847:GOA589848 GXW589847:GXW589848 HHS589847:HHS589848 HRO589847:HRO589848 IBK589847:IBK589848 ILG589847:ILG589848 IVC589847:IVC589848 JEY589847:JEY589848 JOU589847:JOU589848 JYQ589847:JYQ589848 KIM589847:KIM589848 KSI589847:KSI589848 LCE589847:LCE589848 LMA589847:LMA589848 LVW589847:LVW589848 MFS589847:MFS589848 MPO589847:MPO589848 MZK589847:MZK589848 NJG589847:NJG589848 NTC589847:NTC589848 OCY589847:OCY589848 OMU589847:OMU589848 OWQ589847:OWQ589848 PGM589847:PGM589848 PQI589847:PQI589848 QAE589847:QAE589848 QKA589847:QKA589848 QTW589847:QTW589848 RDS589847:RDS589848 RNO589847:RNO589848 RXK589847:RXK589848 SHG589847:SHG589848 SRC589847:SRC589848 TAY589847:TAY589848 TKU589847:TKU589848 TUQ589847:TUQ589848 UEM589847:UEM589848 UOI589847:UOI589848 UYE589847:UYE589848 VIA589847:VIA589848 VRW589847:VRW589848 WBS589847:WBS589848 WLO589847:WLO589848 WVK589847:WVK589848 IY655383:IY655384 SU655383:SU655384 ACQ655383:ACQ655384 AMM655383:AMM655384 AWI655383:AWI655384 BGE655383:BGE655384 BQA655383:BQA655384 BZW655383:BZW655384 CJS655383:CJS655384 CTO655383:CTO655384 DDK655383:DDK655384 DNG655383:DNG655384 DXC655383:DXC655384 EGY655383:EGY655384 EQU655383:EQU655384 FAQ655383:FAQ655384 FKM655383:FKM655384 FUI655383:FUI655384 GEE655383:GEE655384 GOA655383:GOA655384 GXW655383:GXW655384 HHS655383:HHS655384 HRO655383:HRO655384 IBK655383:IBK655384 ILG655383:ILG655384 IVC655383:IVC655384 JEY655383:JEY655384 JOU655383:JOU655384 JYQ655383:JYQ655384 KIM655383:KIM655384 KSI655383:KSI655384 LCE655383:LCE655384 LMA655383:LMA655384 LVW655383:LVW655384 MFS655383:MFS655384 MPO655383:MPO655384 MZK655383:MZK655384 NJG655383:NJG655384 NTC655383:NTC655384 OCY655383:OCY655384 OMU655383:OMU655384 OWQ655383:OWQ655384 PGM655383:PGM655384 PQI655383:PQI655384 QAE655383:QAE655384 QKA655383:QKA655384 QTW655383:QTW655384 RDS655383:RDS655384 RNO655383:RNO655384 RXK655383:RXK655384 SHG655383:SHG655384 SRC655383:SRC655384 TAY655383:TAY655384 TKU655383:TKU655384 TUQ655383:TUQ655384 UEM655383:UEM655384 UOI655383:UOI655384 UYE655383:UYE655384 VIA655383:VIA655384 VRW655383:VRW655384 WBS655383:WBS655384 WLO655383:WLO655384 WVK655383:WVK655384 IY720919:IY720920 SU720919:SU720920 ACQ720919:ACQ720920 AMM720919:AMM720920 AWI720919:AWI720920 BGE720919:BGE720920 BQA720919:BQA720920 BZW720919:BZW720920 CJS720919:CJS720920 CTO720919:CTO720920 DDK720919:DDK720920 DNG720919:DNG720920 DXC720919:DXC720920 EGY720919:EGY720920 EQU720919:EQU720920 FAQ720919:FAQ720920 FKM720919:FKM720920 FUI720919:FUI720920 GEE720919:GEE720920 GOA720919:GOA720920 GXW720919:GXW720920 HHS720919:HHS720920 HRO720919:HRO720920 IBK720919:IBK720920 ILG720919:ILG720920 IVC720919:IVC720920 JEY720919:JEY720920 JOU720919:JOU720920 JYQ720919:JYQ720920 KIM720919:KIM720920 KSI720919:KSI720920 LCE720919:LCE720920 LMA720919:LMA720920 LVW720919:LVW720920 MFS720919:MFS720920 MPO720919:MPO720920 MZK720919:MZK720920 NJG720919:NJG720920 NTC720919:NTC720920 OCY720919:OCY720920 OMU720919:OMU720920 OWQ720919:OWQ720920 PGM720919:PGM720920 PQI720919:PQI720920 QAE720919:QAE720920 QKA720919:QKA720920 QTW720919:QTW720920 RDS720919:RDS720920 RNO720919:RNO720920 RXK720919:RXK720920 SHG720919:SHG720920 SRC720919:SRC720920 TAY720919:TAY720920 TKU720919:TKU720920 TUQ720919:TUQ720920 UEM720919:UEM720920 UOI720919:UOI720920 UYE720919:UYE720920 VIA720919:VIA720920 VRW720919:VRW720920 WBS720919:WBS720920 WLO720919:WLO720920 WVK720919:WVK720920 IY786455:IY786456 SU786455:SU786456 ACQ786455:ACQ786456 AMM786455:AMM786456 AWI786455:AWI786456 BGE786455:BGE786456 BQA786455:BQA786456 BZW786455:BZW786456 CJS786455:CJS786456 CTO786455:CTO786456 DDK786455:DDK786456 DNG786455:DNG786456 DXC786455:DXC786456 EGY786455:EGY786456 EQU786455:EQU786456 FAQ786455:FAQ786456 FKM786455:FKM786456 FUI786455:FUI786456 GEE786455:GEE786456 GOA786455:GOA786456 GXW786455:GXW786456 HHS786455:HHS786456 HRO786455:HRO786456 IBK786455:IBK786456 ILG786455:ILG786456 IVC786455:IVC786456 JEY786455:JEY786456 JOU786455:JOU786456 JYQ786455:JYQ786456 KIM786455:KIM786456 KSI786455:KSI786456 LCE786455:LCE786456 LMA786455:LMA786456 LVW786455:LVW786456 MFS786455:MFS786456 MPO786455:MPO786456 MZK786455:MZK786456 NJG786455:NJG786456 NTC786455:NTC786456 OCY786455:OCY786456 OMU786455:OMU786456 OWQ786455:OWQ786456 PGM786455:PGM786456 PQI786455:PQI786456 QAE786455:QAE786456 QKA786455:QKA786456 QTW786455:QTW786456 RDS786455:RDS786456 RNO786455:RNO786456 RXK786455:RXK786456 SHG786455:SHG786456 SRC786455:SRC786456 TAY786455:TAY786456 TKU786455:TKU786456 TUQ786455:TUQ786456 UEM786455:UEM786456 UOI786455:UOI786456 UYE786455:UYE786456 VIA786455:VIA786456 VRW786455:VRW786456 WBS786455:WBS786456 WLO786455:WLO786456 WVK786455:WVK786456 IY851991:IY851992 SU851991:SU851992 ACQ851991:ACQ851992 AMM851991:AMM851992 AWI851991:AWI851992 BGE851991:BGE851992 BQA851991:BQA851992 BZW851991:BZW851992 CJS851991:CJS851992 CTO851991:CTO851992 DDK851991:DDK851992 DNG851991:DNG851992 DXC851991:DXC851992 EGY851991:EGY851992 EQU851991:EQU851992 FAQ851991:FAQ851992 FKM851991:FKM851992 FUI851991:FUI851992 GEE851991:GEE851992 GOA851991:GOA851992 GXW851991:GXW851992 HHS851991:HHS851992 HRO851991:HRO851992 IBK851991:IBK851992 ILG851991:ILG851992 IVC851991:IVC851992 JEY851991:JEY851992 JOU851991:JOU851992 JYQ851991:JYQ851992 KIM851991:KIM851992 KSI851991:KSI851992 LCE851991:LCE851992 LMA851991:LMA851992 LVW851991:LVW851992 MFS851991:MFS851992 MPO851991:MPO851992 MZK851991:MZK851992 NJG851991:NJG851992 NTC851991:NTC851992 OCY851991:OCY851992 OMU851991:OMU851992 OWQ851991:OWQ851992 PGM851991:PGM851992 PQI851991:PQI851992 QAE851991:QAE851992 QKA851991:QKA851992 QTW851991:QTW851992 RDS851991:RDS851992 RNO851991:RNO851992 RXK851991:RXK851992 SHG851991:SHG851992 SRC851991:SRC851992 TAY851991:TAY851992 TKU851991:TKU851992 TUQ851991:TUQ851992 UEM851991:UEM851992 UOI851991:UOI851992 UYE851991:UYE851992 VIA851991:VIA851992 VRW851991:VRW851992 WBS851991:WBS851992 WLO851991:WLO851992 WVK851991:WVK851992 IY917527:IY917528 SU917527:SU917528 ACQ917527:ACQ917528 AMM917527:AMM917528 AWI917527:AWI917528 BGE917527:BGE917528 BQA917527:BQA917528 BZW917527:BZW917528 CJS917527:CJS917528 CTO917527:CTO917528 DDK917527:DDK917528 DNG917527:DNG917528 DXC917527:DXC917528 EGY917527:EGY917528 EQU917527:EQU917528 FAQ917527:FAQ917528 FKM917527:FKM917528 FUI917527:FUI917528 GEE917527:GEE917528 GOA917527:GOA917528 GXW917527:GXW917528 HHS917527:HHS917528 HRO917527:HRO917528 IBK917527:IBK917528 ILG917527:ILG917528 IVC917527:IVC917528 JEY917527:JEY917528 JOU917527:JOU917528 JYQ917527:JYQ917528 KIM917527:KIM917528 KSI917527:KSI917528 LCE917527:LCE917528 LMA917527:LMA917528 LVW917527:LVW917528 MFS917527:MFS917528 MPO917527:MPO917528 MZK917527:MZK917528 NJG917527:NJG917528 NTC917527:NTC917528 OCY917527:OCY917528 OMU917527:OMU917528 OWQ917527:OWQ917528 PGM917527:PGM917528 PQI917527:PQI917528 QAE917527:QAE917528 QKA917527:QKA917528 QTW917527:QTW917528 RDS917527:RDS917528 RNO917527:RNO917528 RXK917527:RXK917528 SHG917527:SHG917528 SRC917527:SRC917528 TAY917527:TAY917528 TKU917527:TKU917528 TUQ917527:TUQ917528 UEM917527:UEM917528 UOI917527:UOI917528 UYE917527:UYE917528 VIA917527:VIA917528 VRW917527:VRW917528 WBS917527:WBS917528 WLO917527:WLO917528 WVK917527:WVK917528 IY983063:IY983064 SU983063:SU983064 ACQ983063:ACQ983064 AMM983063:AMM983064 AWI983063:AWI983064 BGE983063:BGE983064 BQA983063:BQA983064 BZW983063:BZW983064 CJS983063:CJS983064 CTO983063:CTO983064 DDK983063:DDK983064 DNG983063:DNG983064 DXC983063:DXC983064 EGY983063:EGY983064 EQU983063:EQU983064 FAQ983063:FAQ983064 FKM983063:FKM983064 FUI983063:FUI983064 GEE983063:GEE983064 GOA983063:GOA983064 GXW983063:GXW983064 HHS983063:HHS983064 HRO983063:HRO983064 IBK983063:IBK983064 ILG983063:ILG983064 IVC983063:IVC983064 JEY983063:JEY983064 JOU983063:JOU983064 JYQ983063:JYQ983064 KIM983063:KIM983064 KSI983063:KSI983064 LCE983063:LCE983064 LMA983063:LMA983064 LVW983063:LVW983064 MFS983063:MFS983064 MPO983063:MPO983064 MZK983063:MZK983064 NJG983063:NJG983064 NTC983063:NTC983064 OCY983063:OCY983064 OMU983063:OMU983064 OWQ983063:OWQ983064 PGM983063:PGM983064 PQI983063:PQI983064 QAE983063:QAE983064 QKA983063:QKA983064 QTW983063:QTW983064 RDS983063:RDS983064 RNO983063:RNO983064 RXK983063:RXK983064 SHG983063:SHG983064 SRC983063:SRC983064 TAY983063:TAY983064 TKU983063:TKU983064 TUQ983063:TUQ983064 UEM983063:UEM983064 UOI983063:UOI983064 UYE983063:UYE983064 VIA983063:VIA983064 VRW983063:VRW983064 WBS983063:WBS983064 WLO983063:WLO983064 WVK983063:WVK983064 JI30:JI31 TE30:TE31 ADA30:ADA31 AMW30:AMW31 AWS30:AWS31 BGO30:BGO31 BQK30:BQK31 CAG30:CAG31 CKC30:CKC31 CTY30:CTY31 DDU30:DDU31 DNQ30:DNQ31 DXM30:DXM31 EHI30:EHI31 ERE30:ERE31 FBA30:FBA31 FKW30:FKW31 FUS30:FUS31 GEO30:GEO31 GOK30:GOK31 GYG30:GYG31 HIC30:HIC31 HRY30:HRY31 IBU30:IBU31 ILQ30:ILQ31 IVM30:IVM31 JFI30:JFI31 JPE30:JPE31 JZA30:JZA31 KIW30:KIW31 KSS30:KSS31 LCO30:LCO31 LMK30:LMK31 LWG30:LWG31 MGC30:MGC31 MPY30:MPY31 MZU30:MZU31 NJQ30:NJQ31 NTM30:NTM31 ODI30:ODI31 ONE30:ONE31 OXA30:OXA31 PGW30:PGW31 PQS30:PQS31 QAO30:QAO31 QKK30:QKK31 QUG30:QUG31 REC30:REC31 RNY30:RNY31 RXU30:RXU31 SHQ30:SHQ31 SRM30:SRM31 TBI30:TBI31 TLE30:TLE31 TVA30:TVA31 UEW30:UEW31 UOS30:UOS31 UYO30:UYO31 VIK30:VIK31 VSG30:VSG31 WCC30:WCC31 WLY30:WLY31 WVU30:WVU31 JI65559:JI65560 TE65559:TE65560 ADA65559:ADA65560 AMW65559:AMW65560 AWS65559:AWS65560 BGO65559:BGO65560 BQK65559:BQK65560 CAG65559:CAG65560 CKC65559:CKC65560 CTY65559:CTY65560 DDU65559:DDU65560 DNQ65559:DNQ65560 DXM65559:DXM65560 EHI65559:EHI65560 ERE65559:ERE65560 FBA65559:FBA65560 FKW65559:FKW65560 FUS65559:FUS65560 GEO65559:GEO65560 GOK65559:GOK65560 GYG65559:GYG65560 HIC65559:HIC65560 HRY65559:HRY65560 IBU65559:IBU65560 ILQ65559:ILQ65560 IVM65559:IVM65560 JFI65559:JFI65560 JPE65559:JPE65560 JZA65559:JZA65560 KIW65559:KIW65560 KSS65559:KSS65560 LCO65559:LCO65560 LMK65559:LMK65560 LWG65559:LWG65560 MGC65559:MGC65560 MPY65559:MPY65560 MZU65559:MZU65560 NJQ65559:NJQ65560 NTM65559:NTM65560 ODI65559:ODI65560 ONE65559:ONE65560 OXA65559:OXA65560 PGW65559:PGW65560 PQS65559:PQS65560 QAO65559:QAO65560 QKK65559:QKK65560 QUG65559:QUG65560 REC65559:REC65560 RNY65559:RNY65560 RXU65559:RXU65560 SHQ65559:SHQ65560 SRM65559:SRM65560 TBI65559:TBI65560 TLE65559:TLE65560 TVA65559:TVA65560 UEW65559:UEW65560 UOS65559:UOS65560 UYO65559:UYO65560 VIK65559:VIK65560 VSG65559:VSG65560 WCC65559:WCC65560 WLY65559:WLY65560 WVU65559:WVU65560 JI131095:JI131096 TE131095:TE131096 ADA131095:ADA131096 AMW131095:AMW131096 AWS131095:AWS131096 BGO131095:BGO131096 BQK131095:BQK131096 CAG131095:CAG131096 CKC131095:CKC131096 CTY131095:CTY131096 DDU131095:DDU131096 DNQ131095:DNQ131096 DXM131095:DXM131096 EHI131095:EHI131096 ERE131095:ERE131096 FBA131095:FBA131096 FKW131095:FKW131096 FUS131095:FUS131096 GEO131095:GEO131096 GOK131095:GOK131096 GYG131095:GYG131096 HIC131095:HIC131096 HRY131095:HRY131096 IBU131095:IBU131096 ILQ131095:ILQ131096 IVM131095:IVM131096 JFI131095:JFI131096 JPE131095:JPE131096 JZA131095:JZA131096 KIW131095:KIW131096 KSS131095:KSS131096 LCO131095:LCO131096 LMK131095:LMK131096 LWG131095:LWG131096 MGC131095:MGC131096 MPY131095:MPY131096 MZU131095:MZU131096 NJQ131095:NJQ131096 NTM131095:NTM131096 ODI131095:ODI131096 ONE131095:ONE131096 OXA131095:OXA131096 PGW131095:PGW131096 PQS131095:PQS131096 QAO131095:QAO131096 QKK131095:QKK131096 QUG131095:QUG131096 REC131095:REC131096 RNY131095:RNY131096 RXU131095:RXU131096 SHQ131095:SHQ131096 SRM131095:SRM131096 TBI131095:TBI131096 TLE131095:TLE131096 TVA131095:TVA131096 UEW131095:UEW131096 UOS131095:UOS131096 UYO131095:UYO131096 VIK131095:VIK131096 VSG131095:VSG131096 WCC131095:WCC131096 WLY131095:WLY131096 WVU131095:WVU131096 JI196631:JI196632 TE196631:TE196632 ADA196631:ADA196632 AMW196631:AMW196632 AWS196631:AWS196632 BGO196631:BGO196632 BQK196631:BQK196632 CAG196631:CAG196632 CKC196631:CKC196632 CTY196631:CTY196632 DDU196631:DDU196632 DNQ196631:DNQ196632 DXM196631:DXM196632 EHI196631:EHI196632 ERE196631:ERE196632 FBA196631:FBA196632 FKW196631:FKW196632 FUS196631:FUS196632 GEO196631:GEO196632 GOK196631:GOK196632 GYG196631:GYG196632 HIC196631:HIC196632 HRY196631:HRY196632 IBU196631:IBU196632 ILQ196631:ILQ196632 IVM196631:IVM196632 JFI196631:JFI196632 JPE196631:JPE196632 JZA196631:JZA196632 KIW196631:KIW196632 KSS196631:KSS196632 LCO196631:LCO196632 LMK196631:LMK196632 LWG196631:LWG196632 MGC196631:MGC196632 MPY196631:MPY196632 MZU196631:MZU196632 NJQ196631:NJQ196632 NTM196631:NTM196632 ODI196631:ODI196632 ONE196631:ONE196632 OXA196631:OXA196632 PGW196631:PGW196632 PQS196631:PQS196632 QAO196631:QAO196632 QKK196631:QKK196632 QUG196631:QUG196632 REC196631:REC196632 RNY196631:RNY196632 RXU196631:RXU196632 SHQ196631:SHQ196632 SRM196631:SRM196632 TBI196631:TBI196632 TLE196631:TLE196632 TVA196631:TVA196632 UEW196631:UEW196632 UOS196631:UOS196632 UYO196631:UYO196632 VIK196631:VIK196632 VSG196631:VSG196632 WCC196631:WCC196632 WLY196631:WLY196632 WVU196631:WVU196632 JI262167:JI262168 TE262167:TE262168 ADA262167:ADA262168 AMW262167:AMW262168 AWS262167:AWS262168 BGO262167:BGO262168 BQK262167:BQK262168 CAG262167:CAG262168 CKC262167:CKC262168 CTY262167:CTY262168 DDU262167:DDU262168 DNQ262167:DNQ262168 DXM262167:DXM262168 EHI262167:EHI262168 ERE262167:ERE262168 FBA262167:FBA262168 FKW262167:FKW262168 FUS262167:FUS262168 GEO262167:GEO262168 GOK262167:GOK262168 GYG262167:GYG262168 HIC262167:HIC262168 HRY262167:HRY262168 IBU262167:IBU262168 ILQ262167:ILQ262168 IVM262167:IVM262168 JFI262167:JFI262168 JPE262167:JPE262168 JZA262167:JZA262168 KIW262167:KIW262168 KSS262167:KSS262168 LCO262167:LCO262168 LMK262167:LMK262168 LWG262167:LWG262168 MGC262167:MGC262168 MPY262167:MPY262168 MZU262167:MZU262168 NJQ262167:NJQ262168 NTM262167:NTM262168 ODI262167:ODI262168 ONE262167:ONE262168 OXA262167:OXA262168 PGW262167:PGW262168 PQS262167:PQS262168 QAO262167:QAO262168 QKK262167:QKK262168 QUG262167:QUG262168 REC262167:REC262168 RNY262167:RNY262168 RXU262167:RXU262168 SHQ262167:SHQ262168 SRM262167:SRM262168 TBI262167:TBI262168 TLE262167:TLE262168 TVA262167:TVA262168 UEW262167:UEW262168 UOS262167:UOS262168 UYO262167:UYO262168 VIK262167:VIK262168 VSG262167:VSG262168 WCC262167:WCC262168 WLY262167:WLY262168 WVU262167:WVU262168 JI327703:JI327704 TE327703:TE327704 ADA327703:ADA327704 AMW327703:AMW327704 AWS327703:AWS327704 BGO327703:BGO327704 BQK327703:BQK327704 CAG327703:CAG327704 CKC327703:CKC327704 CTY327703:CTY327704 DDU327703:DDU327704 DNQ327703:DNQ327704 DXM327703:DXM327704 EHI327703:EHI327704 ERE327703:ERE327704 FBA327703:FBA327704 FKW327703:FKW327704 FUS327703:FUS327704 GEO327703:GEO327704 GOK327703:GOK327704 GYG327703:GYG327704 HIC327703:HIC327704 HRY327703:HRY327704 IBU327703:IBU327704 ILQ327703:ILQ327704 IVM327703:IVM327704 JFI327703:JFI327704 JPE327703:JPE327704 JZA327703:JZA327704 KIW327703:KIW327704 KSS327703:KSS327704 LCO327703:LCO327704 LMK327703:LMK327704 LWG327703:LWG327704 MGC327703:MGC327704 MPY327703:MPY327704 MZU327703:MZU327704 NJQ327703:NJQ327704 NTM327703:NTM327704 ODI327703:ODI327704 ONE327703:ONE327704 OXA327703:OXA327704 PGW327703:PGW327704 PQS327703:PQS327704 QAO327703:QAO327704 QKK327703:QKK327704 QUG327703:QUG327704 REC327703:REC327704 RNY327703:RNY327704 RXU327703:RXU327704 SHQ327703:SHQ327704 SRM327703:SRM327704 TBI327703:TBI327704 TLE327703:TLE327704 TVA327703:TVA327704 UEW327703:UEW327704 UOS327703:UOS327704 UYO327703:UYO327704 VIK327703:VIK327704 VSG327703:VSG327704 WCC327703:WCC327704 WLY327703:WLY327704 WVU327703:WVU327704 JI393239:JI393240 TE393239:TE393240 ADA393239:ADA393240 AMW393239:AMW393240 AWS393239:AWS393240 BGO393239:BGO393240 BQK393239:BQK393240 CAG393239:CAG393240 CKC393239:CKC393240 CTY393239:CTY393240 DDU393239:DDU393240 DNQ393239:DNQ393240 DXM393239:DXM393240 EHI393239:EHI393240 ERE393239:ERE393240 FBA393239:FBA393240 FKW393239:FKW393240 FUS393239:FUS393240 GEO393239:GEO393240 GOK393239:GOK393240 GYG393239:GYG393240 HIC393239:HIC393240 HRY393239:HRY393240 IBU393239:IBU393240 ILQ393239:ILQ393240 IVM393239:IVM393240 JFI393239:JFI393240 JPE393239:JPE393240 JZA393239:JZA393240 KIW393239:KIW393240 KSS393239:KSS393240 LCO393239:LCO393240 LMK393239:LMK393240 LWG393239:LWG393240 MGC393239:MGC393240 MPY393239:MPY393240 MZU393239:MZU393240 NJQ393239:NJQ393240 NTM393239:NTM393240 ODI393239:ODI393240 ONE393239:ONE393240 OXA393239:OXA393240 PGW393239:PGW393240 PQS393239:PQS393240 QAO393239:QAO393240 QKK393239:QKK393240 QUG393239:QUG393240 REC393239:REC393240 RNY393239:RNY393240 RXU393239:RXU393240 SHQ393239:SHQ393240 SRM393239:SRM393240 TBI393239:TBI393240 TLE393239:TLE393240 TVA393239:TVA393240 UEW393239:UEW393240 UOS393239:UOS393240 UYO393239:UYO393240 VIK393239:VIK393240 VSG393239:VSG393240 WCC393239:WCC393240 WLY393239:WLY393240 WVU393239:WVU393240 JI458775:JI458776 TE458775:TE458776 ADA458775:ADA458776 AMW458775:AMW458776 AWS458775:AWS458776 BGO458775:BGO458776 BQK458775:BQK458776 CAG458775:CAG458776 CKC458775:CKC458776 CTY458775:CTY458776 DDU458775:DDU458776 DNQ458775:DNQ458776 DXM458775:DXM458776 EHI458775:EHI458776 ERE458775:ERE458776 FBA458775:FBA458776 FKW458775:FKW458776 FUS458775:FUS458776 GEO458775:GEO458776 GOK458775:GOK458776 GYG458775:GYG458776 HIC458775:HIC458776 HRY458775:HRY458776 IBU458775:IBU458776 ILQ458775:ILQ458776 IVM458775:IVM458776 JFI458775:JFI458776 JPE458775:JPE458776 JZA458775:JZA458776 KIW458775:KIW458776 KSS458775:KSS458776 LCO458775:LCO458776 LMK458775:LMK458776 LWG458775:LWG458776 MGC458775:MGC458776 MPY458775:MPY458776 MZU458775:MZU458776 NJQ458775:NJQ458776 NTM458775:NTM458776 ODI458775:ODI458776 ONE458775:ONE458776 OXA458775:OXA458776 PGW458775:PGW458776 PQS458775:PQS458776 QAO458775:QAO458776 QKK458775:QKK458776 QUG458775:QUG458776 REC458775:REC458776 RNY458775:RNY458776 RXU458775:RXU458776 SHQ458775:SHQ458776 SRM458775:SRM458776 TBI458775:TBI458776 TLE458775:TLE458776 TVA458775:TVA458776 UEW458775:UEW458776 UOS458775:UOS458776 UYO458775:UYO458776 VIK458775:VIK458776 VSG458775:VSG458776 WCC458775:WCC458776 WLY458775:WLY458776 WVU458775:WVU458776 JI524311:JI524312 TE524311:TE524312 ADA524311:ADA524312 AMW524311:AMW524312 AWS524311:AWS524312 BGO524311:BGO524312 BQK524311:BQK524312 CAG524311:CAG524312 CKC524311:CKC524312 CTY524311:CTY524312 DDU524311:DDU524312 DNQ524311:DNQ524312 DXM524311:DXM524312 EHI524311:EHI524312 ERE524311:ERE524312 FBA524311:FBA524312 FKW524311:FKW524312 FUS524311:FUS524312 GEO524311:GEO524312 GOK524311:GOK524312 GYG524311:GYG524312 HIC524311:HIC524312 HRY524311:HRY524312 IBU524311:IBU524312 ILQ524311:ILQ524312 IVM524311:IVM524312 JFI524311:JFI524312 JPE524311:JPE524312 JZA524311:JZA524312 KIW524311:KIW524312 KSS524311:KSS524312 LCO524311:LCO524312 LMK524311:LMK524312 LWG524311:LWG524312 MGC524311:MGC524312 MPY524311:MPY524312 MZU524311:MZU524312 NJQ524311:NJQ524312 NTM524311:NTM524312 ODI524311:ODI524312 ONE524311:ONE524312 OXA524311:OXA524312 PGW524311:PGW524312 PQS524311:PQS524312 QAO524311:QAO524312 QKK524311:QKK524312 QUG524311:QUG524312 REC524311:REC524312 RNY524311:RNY524312 RXU524311:RXU524312 SHQ524311:SHQ524312 SRM524311:SRM524312 TBI524311:TBI524312 TLE524311:TLE524312 TVA524311:TVA524312 UEW524311:UEW524312 UOS524311:UOS524312 UYO524311:UYO524312 VIK524311:VIK524312 VSG524311:VSG524312 WCC524311:WCC524312 WLY524311:WLY524312 WVU524311:WVU524312 JI589847:JI589848 TE589847:TE589848 ADA589847:ADA589848 AMW589847:AMW589848 AWS589847:AWS589848 BGO589847:BGO589848 BQK589847:BQK589848 CAG589847:CAG589848 CKC589847:CKC589848 CTY589847:CTY589848 DDU589847:DDU589848 DNQ589847:DNQ589848 DXM589847:DXM589848 EHI589847:EHI589848 ERE589847:ERE589848 FBA589847:FBA589848 FKW589847:FKW589848 FUS589847:FUS589848 GEO589847:GEO589848 GOK589847:GOK589848 GYG589847:GYG589848 HIC589847:HIC589848 HRY589847:HRY589848 IBU589847:IBU589848 ILQ589847:ILQ589848 IVM589847:IVM589848 JFI589847:JFI589848 JPE589847:JPE589848 JZA589847:JZA589848 KIW589847:KIW589848 KSS589847:KSS589848 LCO589847:LCO589848 LMK589847:LMK589848 LWG589847:LWG589848 MGC589847:MGC589848 MPY589847:MPY589848 MZU589847:MZU589848 NJQ589847:NJQ589848 NTM589847:NTM589848 ODI589847:ODI589848 ONE589847:ONE589848 OXA589847:OXA589848 PGW589847:PGW589848 PQS589847:PQS589848 QAO589847:QAO589848 QKK589847:QKK589848 QUG589847:QUG589848 REC589847:REC589848 RNY589847:RNY589848 RXU589847:RXU589848 SHQ589847:SHQ589848 SRM589847:SRM589848 TBI589847:TBI589848 TLE589847:TLE589848 TVA589847:TVA589848 UEW589847:UEW589848 UOS589847:UOS589848 UYO589847:UYO589848 VIK589847:VIK589848 VSG589847:VSG589848 WCC589847:WCC589848 WLY589847:WLY589848 WVU589847:WVU589848 JI655383:JI655384 TE655383:TE655384 ADA655383:ADA655384 AMW655383:AMW655384 AWS655383:AWS655384 BGO655383:BGO655384 BQK655383:BQK655384 CAG655383:CAG655384 CKC655383:CKC655384 CTY655383:CTY655384 DDU655383:DDU655384 DNQ655383:DNQ655384 DXM655383:DXM655384 EHI655383:EHI655384 ERE655383:ERE655384 FBA655383:FBA655384 FKW655383:FKW655384 FUS655383:FUS655384 GEO655383:GEO655384 GOK655383:GOK655384 GYG655383:GYG655384 HIC655383:HIC655384 HRY655383:HRY655384 IBU655383:IBU655384 ILQ655383:ILQ655384 IVM655383:IVM655384 JFI655383:JFI655384 JPE655383:JPE655384 JZA655383:JZA655384 KIW655383:KIW655384 KSS655383:KSS655384 LCO655383:LCO655384 LMK655383:LMK655384 LWG655383:LWG655384 MGC655383:MGC655384 MPY655383:MPY655384 MZU655383:MZU655384 NJQ655383:NJQ655384 NTM655383:NTM655384 ODI655383:ODI655384 ONE655383:ONE655384 OXA655383:OXA655384 PGW655383:PGW655384 PQS655383:PQS655384 QAO655383:QAO655384 QKK655383:QKK655384 QUG655383:QUG655384 REC655383:REC655384 RNY655383:RNY655384 RXU655383:RXU655384 SHQ655383:SHQ655384 SRM655383:SRM655384 TBI655383:TBI655384 TLE655383:TLE655384 TVA655383:TVA655384 UEW655383:UEW655384 UOS655383:UOS655384 UYO655383:UYO655384 VIK655383:VIK655384 VSG655383:VSG655384 WCC655383:WCC655384 WLY655383:WLY655384 WVU655383:WVU655384 JI720919:JI720920 TE720919:TE720920 ADA720919:ADA720920 AMW720919:AMW720920 AWS720919:AWS720920 BGO720919:BGO720920 BQK720919:BQK720920 CAG720919:CAG720920 CKC720919:CKC720920 CTY720919:CTY720920 DDU720919:DDU720920 DNQ720919:DNQ720920 DXM720919:DXM720920 EHI720919:EHI720920 ERE720919:ERE720920 FBA720919:FBA720920 FKW720919:FKW720920 FUS720919:FUS720920 GEO720919:GEO720920 GOK720919:GOK720920 GYG720919:GYG720920 HIC720919:HIC720920 HRY720919:HRY720920 IBU720919:IBU720920 ILQ720919:ILQ720920 IVM720919:IVM720920 JFI720919:JFI720920 JPE720919:JPE720920 JZA720919:JZA720920 KIW720919:KIW720920 KSS720919:KSS720920 LCO720919:LCO720920 LMK720919:LMK720920 LWG720919:LWG720920 MGC720919:MGC720920 MPY720919:MPY720920 MZU720919:MZU720920 NJQ720919:NJQ720920 NTM720919:NTM720920 ODI720919:ODI720920 ONE720919:ONE720920 OXA720919:OXA720920 PGW720919:PGW720920 PQS720919:PQS720920 QAO720919:QAO720920 QKK720919:QKK720920 QUG720919:QUG720920 REC720919:REC720920 RNY720919:RNY720920 RXU720919:RXU720920 SHQ720919:SHQ720920 SRM720919:SRM720920 TBI720919:TBI720920 TLE720919:TLE720920 TVA720919:TVA720920 UEW720919:UEW720920 UOS720919:UOS720920 UYO720919:UYO720920 VIK720919:VIK720920 VSG720919:VSG720920 WCC720919:WCC720920 WLY720919:WLY720920 WVU720919:WVU720920 JI786455:JI786456 TE786455:TE786456 ADA786455:ADA786456 AMW786455:AMW786456 AWS786455:AWS786456 BGO786455:BGO786456 BQK786455:BQK786456 CAG786455:CAG786456 CKC786455:CKC786456 CTY786455:CTY786456 DDU786455:DDU786456 DNQ786455:DNQ786456 DXM786455:DXM786456 EHI786455:EHI786456 ERE786455:ERE786456 FBA786455:FBA786456 FKW786455:FKW786456 FUS786455:FUS786456 GEO786455:GEO786456 GOK786455:GOK786456 GYG786455:GYG786456 HIC786455:HIC786456 HRY786455:HRY786456 IBU786455:IBU786456 ILQ786455:ILQ786456 IVM786455:IVM786456 JFI786455:JFI786456 JPE786455:JPE786456 JZA786455:JZA786456 KIW786455:KIW786456 KSS786455:KSS786456 LCO786455:LCO786456 LMK786455:LMK786456 LWG786455:LWG786456 MGC786455:MGC786456 MPY786455:MPY786456 MZU786455:MZU786456 NJQ786455:NJQ786456 NTM786455:NTM786456 ODI786455:ODI786456 ONE786455:ONE786456 OXA786455:OXA786456 PGW786455:PGW786456 PQS786455:PQS786456 QAO786455:QAO786456 QKK786455:QKK786456 QUG786455:QUG786456 REC786455:REC786456 RNY786455:RNY786456 RXU786455:RXU786456 SHQ786455:SHQ786456 SRM786455:SRM786456 TBI786455:TBI786456 TLE786455:TLE786456 TVA786455:TVA786456 UEW786455:UEW786456 UOS786455:UOS786456 UYO786455:UYO786456 VIK786455:VIK786456 VSG786455:VSG786456 WCC786455:WCC786456 WLY786455:WLY786456 WVU786455:WVU786456 JI851991:JI851992 TE851991:TE851992 ADA851991:ADA851992 AMW851991:AMW851992 AWS851991:AWS851992 BGO851991:BGO851992 BQK851991:BQK851992 CAG851991:CAG851992 CKC851991:CKC851992 CTY851991:CTY851992 DDU851991:DDU851992 DNQ851991:DNQ851992 DXM851991:DXM851992 EHI851991:EHI851992 ERE851991:ERE851992 FBA851991:FBA851992 FKW851991:FKW851992 FUS851991:FUS851992 GEO851991:GEO851992 GOK851991:GOK851992 GYG851991:GYG851992 HIC851991:HIC851992 HRY851991:HRY851992 IBU851991:IBU851992 ILQ851991:ILQ851992 IVM851991:IVM851992 JFI851991:JFI851992 JPE851991:JPE851992 JZA851991:JZA851992 KIW851991:KIW851992 KSS851991:KSS851992 LCO851991:LCO851992 LMK851991:LMK851992 LWG851991:LWG851992 MGC851991:MGC851992 MPY851991:MPY851992 MZU851991:MZU851992 NJQ851991:NJQ851992 NTM851991:NTM851992 ODI851991:ODI851992 ONE851991:ONE851992 OXA851991:OXA851992 PGW851991:PGW851992 PQS851991:PQS851992 QAO851991:QAO851992 QKK851991:QKK851992 QUG851991:QUG851992 REC851991:REC851992 RNY851991:RNY851992 RXU851991:RXU851992 SHQ851991:SHQ851992 SRM851991:SRM851992 TBI851991:TBI851992 TLE851991:TLE851992 TVA851991:TVA851992 UEW851991:UEW851992 UOS851991:UOS851992 UYO851991:UYO851992 VIK851991:VIK851992 VSG851991:VSG851992 WCC851991:WCC851992 WLY851991:WLY851992 WVU851991:WVU851992 JI917527:JI917528 TE917527:TE917528 ADA917527:ADA917528 AMW917527:AMW917528 AWS917527:AWS917528 BGO917527:BGO917528 BQK917527:BQK917528 CAG917527:CAG917528 CKC917527:CKC917528 CTY917527:CTY917528 DDU917527:DDU917528 DNQ917527:DNQ917528 DXM917527:DXM917528 EHI917527:EHI917528 ERE917527:ERE917528 FBA917527:FBA917528 FKW917527:FKW917528 FUS917527:FUS917528 GEO917527:GEO917528 GOK917527:GOK917528 GYG917527:GYG917528 HIC917527:HIC917528 HRY917527:HRY917528 IBU917527:IBU917528 ILQ917527:ILQ917528 IVM917527:IVM917528 JFI917527:JFI917528 JPE917527:JPE917528 JZA917527:JZA917528 KIW917527:KIW917528 KSS917527:KSS917528 LCO917527:LCO917528 LMK917527:LMK917528 LWG917527:LWG917528 MGC917527:MGC917528 MPY917527:MPY917528 MZU917527:MZU917528 NJQ917527:NJQ917528 NTM917527:NTM917528 ODI917527:ODI917528 ONE917527:ONE917528 OXA917527:OXA917528 PGW917527:PGW917528 PQS917527:PQS917528 QAO917527:QAO917528 QKK917527:QKK917528 QUG917527:QUG917528 REC917527:REC917528 RNY917527:RNY917528 RXU917527:RXU917528 SHQ917527:SHQ917528 SRM917527:SRM917528 TBI917527:TBI917528 TLE917527:TLE917528 TVA917527:TVA917528 UEW917527:UEW917528 UOS917527:UOS917528 UYO917527:UYO917528 VIK917527:VIK917528 VSG917527:VSG917528 WCC917527:WCC917528 WLY917527:WLY917528 WVU917527:WVU917528 JI983063:JI983064 TE983063:TE983064 ADA983063:ADA983064 AMW983063:AMW983064 AWS983063:AWS983064 BGO983063:BGO983064 BQK983063:BQK983064 CAG983063:CAG983064 CKC983063:CKC983064 CTY983063:CTY983064 DDU983063:DDU983064 DNQ983063:DNQ983064 DXM983063:DXM983064 EHI983063:EHI983064 ERE983063:ERE983064 FBA983063:FBA983064 FKW983063:FKW983064 FUS983063:FUS983064 GEO983063:GEO983064 GOK983063:GOK983064 GYG983063:GYG983064 HIC983063:HIC983064 HRY983063:HRY983064 IBU983063:IBU983064 ILQ983063:ILQ983064 IVM983063:IVM983064 JFI983063:JFI983064 JPE983063:JPE983064 JZA983063:JZA983064 KIW983063:KIW983064 KSS983063:KSS983064 LCO983063:LCO983064 LMK983063:LMK983064 LWG983063:LWG983064 MGC983063:MGC983064 MPY983063:MPY983064 MZU983063:MZU983064 NJQ983063:NJQ983064 NTM983063:NTM983064 ODI983063:ODI983064 ONE983063:ONE983064 OXA983063:OXA983064 PGW983063:PGW983064 PQS983063:PQS983064 QAO983063:QAO983064 QKK983063:QKK983064 QUG983063:QUG983064 REC983063:REC983064 RNY983063:RNY983064 RXU983063:RXU983064 SHQ983063:SHQ983064 SRM983063:SRM983064 TBI983063:TBI983064 TLE983063:TLE983064 TVA983063:TVA983064 UEW983063:UEW983064 UOS983063:UOS983064 UYO983063:UYO983064 VIK983063:VIK983064 VSG983063:VSG983064 WCC983063:WCC983064 WLY983063:WLY983064 WVU983063:WVU983064 JS30:JS31 TO30:TO31 ADK30:ADK31 ANG30:ANG31 AXC30:AXC31 BGY30:BGY31 BQU30:BQU31 CAQ30:CAQ31 CKM30:CKM31 CUI30:CUI31 DEE30:DEE31 DOA30:DOA31 DXW30:DXW31 EHS30:EHS31 ERO30:ERO31 FBK30:FBK31 FLG30:FLG31 FVC30:FVC31 GEY30:GEY31 GOU30:GOU31 GYQ30:GYQ31 HIM30:HIM31 HSI30:HSI31 ICE30:ICE31 IMA30:IMA31 IVW30:IVW31 JFS30:JFS31 JPO30:JPO31 JZK30:JZK31 KJG30:KJG31 KTC30:KTC31 LCY30:LCY31 LMU30:LMU31 LWQ30:LWQ31 MGM30:MGM31 MQI30:MQI31 NAE30:NAE31 NKA30:NKA31 NTW30:NTW31 ODS30:ODS31 ONO30:ONO31 OXK30:OXK31 PHG30:PHG31 PRC30:PRC31 QAY30:QAY31 QKU30:QKU31 QUQ30:QUQ31 REM30:REM31 ROI30:ROI31 RYE30:RYE31 SIA30:SIA31 SRW30:SRW31 TBS30:TBS31 TLO30:TLO31 TVK30:TVK31 UFG30:UFG31 UPC30:UPC31 UYY30:UYY31 VIU30:VIU31 VSQ30:VSQ31 WCM30:WCM31 WMI30:WMI31 WWE30:WWE31 JS65559:JS65560 TO65559:TO65560 ADK65559:ADK65560 ANG65559:ANG65560 AXC65559:AXC65560 BGY65559:BGY65560 BQU65559:BQU65560 CAQ65559:CAQ65560 CKM65559:CKM65560 CUI65559:CUI65560 DEE65559:DEE65560 DOA65559:DOA65560 DXW65559:DXW65560 EHS65559:EHS65560 ERO65559:ERO65560 FBK65559:FBK65560 FLG65559:FLG65560 FVC65559:FVC65560 GEY65559:GEY65560 GOU65559:GOU65560 GYQ65559:GYQ65560 HIM65559:HIM65560 HSI65559:HSI65560 ICE65559:ICE65560 IMA65559:IMA65560 IVW65559:IVW65560 JFS65559:JFS65560 JPO65559:JPO65560 JZK65559:JZK65560 KJG65559:KJG65560 KTC65559:KTC65560 LCY65559:LCY65560 LMU65559:LMU65560 LWQ65559:LWQ65560 MGM65559:MGM65560 MQI65559:MQI65560 NAE65559:NAE65560 NKA65559:NKA65560 NTW65559:NTW65560 ODS65559:ODS65560 ONO65559:ONO65560 OXK65559:OXK65560 PHG65559:PHG65560 PRC65559:PRC65560 QAY65559:QAY65560 QKU65559:QKU65560 QUQ65559:QUQ65560 REM65559:REM65560 ROI65559:ROI65560 RYE65559:RYE65560 SIA65559:SIA65560 SRW65559:SRW65560 TBS65559:TBS65560 TLO65559:TLO65560 TVK65559:TVK65560 UFG65559:UFG65560 UPC65559:UPC65560 UYY65559:UYY65560 VIU65559:VIU65560 VSQ65559:VSQ65560 WCM65559:WCM65560 WMI65559:WMI65560 WWE65559:WWE65560 JS131095:JS131096 TO131095:TO131096 ADK131095:ADK131096 ANG131095:ANG131096 AXC131095:AXC131096 BGY131095:BGY131096 BQU131095:BQU131096 CAQ131095:CAQ131096 CKM131095:CKM131096 CUI131095:CUI131096 DEE131095:DEE131096 DOA131095:DOA131096 DXW131095:DXW131096 EHS131095:EHS131096 ERO131095:ERO131096 FBK131095:FBK131096 FLG131095:FLG131096 FVC131095:FVC131096 GEY131095:GEY131096 GOU131095:GOU131096 GYQ131095:GYQ131096 HIM131095:HIM131096 HSI131095:HSI131096 ICE131095:ICE131096 IMA131095:IMA131096 IVW131095:IVW131096 JFS131095:JFS131096 JPO131095:JPO131096 JZK131095:JZK131096 KJG131095:KJG131096 KTC131095:KTC131096 LCY131095:LCY131096 LMU131095:LMU131096 LWQ131095:LWQ131096 MGM131095:MGM131096 MQI131095:MQI131096 NAE131095:NAE131096 NKA131095:NKA131096 NTW131095:NTW131096 ODS131095:ODS131096 ONO131095:ONO131096 OXK131095:OXK131096 PHG131095:PHG131096 PRC131095:PRC131096 QAY131095:QAY131096 QKU131095:QKU131096 QUQ131095:QUQ131096 REM131095:REM131096 ROI131095:ROI131096 RYE131095:RYE131096 SIA131095:SIA131096 SRW131095:SRW131096 TBS131095:TBS131096 TLO131095:TLO131096 TVK131095:TVK131096 UFG131095:UFG131096 UPC131095:UPC131096 UYY131095:UYY131096 VIU131095:VIU131096 VSQ131095:VSQ131096 WCM131095:WCM131096 WMI131095:WMI131096 WWE131095:WWE131096 JS196631:JS196632 TO196631:TO196632 ADK196631:ADK196632 ANG196631:ANG196632 AXC196631:AXC196632 BGY196631:BGY196632 BQU196631:BQU196632 CAQ196631:CAQ196632 CKM196631:CKM196632 CUI196631:CUI196632 DEE196631:DEE196632 DOA196631:DOA196632 DXW196631:DXW196632 EHS196631:EHS196632 ERO196631:ERO196632 FBK196631:FBK196632 FLG196631:FLG196632 FVC196631:FVC196632 GEY196631:GEY196632 GOU196631:GOU196632 GYQ196631:GYQ196632 HIM196631:HIM196632 HSI196631:HSI196632 ICE196631:ICE196632 IMA196631:IMA196632 IVW196631:IVW196632 JFS196631:JFS196632 JPO196631:JPO196632 JZK196631:JZK196632 KJG196631:KJG196632 KTC196631:KTC196632 LCY196631:LCY196632 LMU196631:LMU196632 LWQ196631:LWQ196632 MGM196631:MGM196632 MQI196631:MQI196632 NAE196631:NAE196632 NKA196631:NKA196632 NTW196631:NTW196632 ODS196631:ODS196632 ONO196631:ONO196632 OXK196631:OXK196632 PHG196631:PHG196632 PRC196631:PRC196632 QAY196631:QAY196632 QKU196631:QKU196632 QUQ196631:QUQ196632 REM196631:REM196632 ROI196631:ROI196632 RYE196631:RYE196632 SIA196631:SIA196632 SRW196631:SRW196632 TBS196631:TBS196632 TLO196631:TLO196632 TVK196631:TVK196632 UFG196631:UFG196632 UPC196631:UPC196632 UYY196631:UYY196632 VIU196631:VIU196632 VSQ196631:VSQ196632 WCM196631:WCM196632 WMI196631:WMI196632 WWE196631:WWE196632 JS262167:JS262168 TO262167:TO262168 ADK262167:ADK262168 ANG262167:ANG262168 AXC262167:AXC262168 BGY262167:BGY262168 BQU262167:BQU262168 CAQ262167:CAQ262168 CKM262167:CKM262168 CUI262167:CUI262168 DEE262167:DEE262168 DOA262167:DOA262168 DXW262167:DXW262168 EHS262167:EHS262168 ERO262167:ERO262168 FBK262167:FBK262168 FLG262167:FLG262168 FVC262167:FVC262168 GEY262167:GEY262168 GOU262167:GOU262168 GYQ262167:GYQ262168 HIM262167:HIM262168 HSI262167:HSI262168 ICE262167:ICE262168 IMA262167:IMA262168 IVW262167:IVW262168 JFS262167:JFS262168 JPO262167:JPO262168 JZK262167:JZK262168 KJG262167:KJG262168 KTC262167:KTC262168 LCY262167:LCY262168 LMU262167:LMU262168 LWQ262167:LWQ262168 MGM262167:MGM262168 MQI262167:MQI262168 NAE262167:NAE262168 NKA262167:NKA262168 NTW262167:NTW262168 ODS262167:ODS262168 ONO262167:ONO262168 OXK262167:OXK262168 PHG262167:PHG262168 PRC262167:PRC262168 QAY262167:QAY262168 QKU262167:QKU262168 QUQ262167:QUQ262168 REM262167:REM262168 ROI262167:ROI262168 RYE262167:RYE262168 SIA262167:SIA262168 SRW262167:SRW262168 TBS262167:TBS262168 TLO262167:TLO262168 TVK262167:TVK262168 UFG262167:UFG262168 UPC262167:UPC262168 UYY262167:UYY262168 VIU262167:VIU262168 VSQ262167:VSQ262168 WCM262167:WCM262168 WMI262167:WMI262168 WWE262167:WWE262168 JS327703:JS327704 TO327703:TO327704 ADK327703:ADK327704 ANG327703:ANG327704 AXC327703:AXC327704 BGY327703:BGY327704 BQU327703:BQU327704 CAQ327703:CAQ327704 CKM327703:CKM327704 CUI327703:CUI327704 DEE327703:DEE327704 DOA327703:DOA327704 DXW327703:DXW327704 EHS327703:EHS327704 ERO327703:ERO327704 FBK327703:FBK327704 FLG327703:FLG327704 FVC327703:FVC327704 GEY327703:GEY327704 GOU327703:GOU327704 GYQ327703:GYQ327704 HIM327703:HIM327704 HSI327703:HSI327704 ICE327703:ICE327704 IMA327703:IMA327704 IVW327703:IVW327704 JFS327703:JFS327704 JPO327703:JPO327704 JZK327703:JZK327704 KJG327703:KJG327704 KTC327703:KTC327704 LCY327703:LCY327704 LMU327703:LMU327704 LWQ327703:LWQ327704 MGM327703:MGM327704 MQI327703:MQI327704 NAE327703:NAE327704 NKA327703:NKA327704 NTW327703:NTW327704 ODS327703:ODS327704 ONO327703:ONO327704 OXK327703:OXK327704 PHG327703:PHG327704 PRC327703:PRC327704 QAY327703:QAY327704 QKU327703:QKU327704 QUQ327703:QUQ327704 REM327703:REM327704 ROI327703:ROI327704 RYE327703:RYE327704 SIA327703:SIA327704 SRW327703:SRW327704 TBS327703:TBS327704 TLO327703:TLO327704 TVK327703:TVK327704 UFG327703:UFG327704 UPC327703:UPC327704 UYY327703:UYY327704 VIU327703:VIU327704 VSQ327703:VSQ327704 WCM327703:WCM327704 WMI327703:WMI327704 WWE327703:WWE327704 JS393239:JS393240 TO393239:TO393240 ADK393239:ADK393240 ANG393239:ANG393240 AXC393239:AXC393240 BGY393239:BGY393240 BQU393239:BQU393240 CAQ393239:CAQ393240 CKM393239:CKM393240 CUI393239:CUI393240 DEE393239:DEE393240 DOA393239:DOA393240 DXW393239:DXW393240 EHS393239:EHS393240 ERO393239:ERO393240 FBK393239:FBK393240 FLG393239:FLG393240 FVC393239:FVC393240 GEY393239:GEY393240 GOU393239:GOU393240 GYQ393239:GYQ393240 HIM393239:HIM393240 HSI393239:HSI393240 ICE393239:ICE393240 IMA393239:IMA393240 IVW393239:IVW393240 JFS393239:JFS393240 JPO393239:JPO393240 JZK393239:JZK393240 KJG393239:KJG393240 KTC393239:KTC393240 LCY393239:LCY393240 LMU393239:LMU393240 LWQ393239:LWQ393240 MGM393239:MGM393240 MQI393239:MQI393240 NAE393239:NAE393240 NKA393239:NKA393240 NTW393239:NTW393240 ODS393239:ODS393240 ONO393239:ONO393240 OXK393239:OXK393240 PHG393239:PHG393240 PRC393239:PRC393240 QAY393239:QAY393240 QKU393239:QKU393240 QUQ393239:QUQ393240 REM393239:REM393240 ROI393239:ROI393240 RYE393239:RYE393240 SIA393239:SIA393240 SRW393239:SRW393240 TBS393239:TBS393240 TLO393239:TLO393240 TVK393239:TVK393240 UFG393239:UFG393240 UPC393239:UPC393240 UYY393239:UYY393240 VIU393239:VIU393240 VSQ393239:VSQ393240 WCM393239:WCM393240 WMI393239:WMI393240 WWE393239:WWE393240 JS458775:JS458776 TO458775:TO458776 ADK458775:ADK458776 ANG458775:ANG458776 AXC458775:AXC458776 BGY458775:BGY458776 BQU458775:BQU458776 CAQ458775:CAQ458776 CKM458775:CKM458776 CUI458775:CUI458776 DEE458775:DEE458776 DOA458775:DOA458776 DXW458775:DXW458776 EHS458775:EHS458776 ERO458775:ERO458776 FBK458775:FBK458776 FLG458775:FLG458776 FVC458775:FVC458776 GEY458775:GEY458776 GOU458775:GOU458776 GYQ458775:GYQ458776 HIM458775:HIM458776 HSI458775:HSI458776 ICE458775:ICE458776 IMA458775:IMA458776 IVW458775:IVW458776 JFS458775:JFS458776 JPO458775:JPO458776 JZK458775:JZK458776 KJG458775:KJG458776 KTC458775:KTC458776 LCY458775:LCY458776 LMU458775:LMU458776 LWQ458775:LWQ458776 MGM458775:MGM458776 MQI458775:MQI458776 NAE458775:NAE458776 NKA458775:NKA458776 NTW458775:NTW458776 ODS458775:ODS458776 ONO458775:ONO458776 OXK458775:OXK458776 PHG458775:PHG458776 PRC458775:PRC458776 QAY458775:QAY458776 QKU458775:QKU458776 QUQ458775:QUQ458776 REM458775:REM458776 ROI458775:ROI458776 RYE458775:RYE458776 SIA458775:SIA458776 SRW458775:SRW458776 TBS458775:TBS458776 TLO458775:TLO458776 TVK458775:TVK458776 UFG458775:UFG458776 UPC458775:UPC458776 UYY458775:UYY458776 VIU458775:VIU458776 VSQ458775:VSQ458776 WCM458775:WCM458776 WMI458775:WMI458776 WWE458775:WWE458776 JS524311:JS524312 TO524311:TO524312 ADK524311:ADK524312 ANG524311:ANG524312 AXC524311:AXC524312 BGY524311:BGY524312 BQU524311:BQU524312 CAQ524311:CAQ524312 CKM524311:CKM524312 CUI524311:CUI524312 DEE524311:DEE524312 DOA524311:DOA524312 DXW524311:DXW524312 EHS524311:EHS524312 ERO524311:ERO524312 FBK524311:FBK524312 FLG524311:FLG524312 FVC524311:FVC524312 GEY524311:GEY524312 GOU524311:GOU524312 GYQ524311:GYQ524312 HIM524311:HIM524312 HSI524311:HSI524312 ICE524311:ICE524312 IMA524311:IMA524312 IVW524311:IVW524312 JFS524311:JFS524312 JPO524311:JPO524312 JZK524311:JZK524312 KJG524311:KJG524312 KTC524311:KTC524312 LCY524311:LCY524312 LMU524311:LMU524312 LWQ524311:LWQ524312 MGM524311:MGM524312 MQI524311:MQI524312 NAE524311:NAE524312 NKA524311:NKA524312 NTW524311:NTW524312 ODS524311:ODS524312 ONO524311:ONO524312 OXK524311:OXK524312 PHG524311:PHG524312 PRC524311:PRC524312 QAY524311:QAY524312 QKU524311:QKU524312 QUQ524311:QUQ524312 REM524311:REM524312 ROI524311:ROI524312 RYE524311:RYE524312 SIA524311:SIA524312 SRW524311:SRW524312 TBS524311:TBS524312 TLO524311:TLO524312 TVK524311:TVK524312 UFG524311:UFG524312 UPC524311:UPC524312 UYY524311:UYY524312 VIU524311:VIU524312 VSQ524311:VSQ524312 WCM524311:WCM524312 WMI524311:WMI524312 WWE524311:WWE524312 JS589847:JS589848 TO589847:TO589848 ADK589847:ADK589848 ANG589847:ANG589848 AXC589847:AXC589848 BGY589847:BGY589848 BQU589847:BQU589848 CAQ589847:CAQ589848 CKM589847:CKM589848 CUI589847:CUI589848 DEE589847:DEE589848 DOA589847:DOA589848 DXW589847:DXW589848 EHS589847:EHS589848 ERO589847:ERO589848 FBK589847:FBK589848 FLG589847:FLG589848 FVC589847:FVC589848 GEY589847:GEY589848 GOU589847:GOU589848 GYQ589847:GYQ589848 HIM589847:HIM589848 HSI589847:HSI589848 ICE589847:ICE589848 IMA589847:IMA589848 IVW589847:IVW589848 JFS589847:JFS589848 JPO589847:JPO589848 JZK589847:JZK589848 KJG589847:KJG589848 KTC589847:KTC589848 LCY589847:LCY589848 LMU589847:LMU589848 LWQ589847:LWQ589848 MGM589847:MGM589848 MQI589847:MQI589848 NAE589847:NAE589848 NKA589847:NKA589848 NTW589847:NTW589848 ODS589847:ODS589848 ONO589847:ONO589848 OXK589847:OXK589848 PHG589847:PHG589848 PRC589847:PRC589848 QAY589847:QAY589848 QKU589847:QKU589848 QUQ589847:QUQ589848 REM589847:REM589848 ROI589847:ROI589848 RYE589847:RYE589848 SIA589847:SIA589848 SRW589847:SRW589848 TBS589847:TBS589848 TLO589847:TLO589848 TVK589847:TVK589848 UFG589847:UFG589848 UPC589847:UPC589848 UYY589847:UYY589848 VIU589847:VIU589848 VSQ589847:VSQ589848 WCM589847:WCM589848 WMI589847:WMI589848 WWE589847:WWE589848 JS655383:JS655384 TO655383:TO655384 ADK655383:ADK655384 ANG655383:ANG655384 AXC655383:AXC655384 BGY655383:BGY655384 BQU655383:BQU655384 CAQ655383:CAQ655384 CKM655383:CKM655384 CUI655383:CUI655384 DEE655383:DEE655384 DOA655383:DOA655384 DXW655383:DXW655384 EHS655383:EHS655384 ERO655383:ERO655384 FBK655383:FBK655384 FLG655383:FLG655384 FVC655383:FVC655384 GEY655383:GEY655384 GOU655383:GOU655384 GYQ655383:GYQ655384 HIM655383:HIM655384 HSI655383:HSI655384 ICE655383:ICE655384 IMA655383:IMA655384 IVW655383:IVW655384 JFS655383:JFS655384 JPO655383:JPO655384 JZK655383:JZK655384 KJG655383:KJG655384 KTC655383:KTC655384 LCY655383:LCY655384 LMU655383:LMU655384 LWQ655383:LWQ655384 MGM655383:MGM655384 MQI655383:MQI655384 NAE655383:NAE655384 NKA655383:NKA655384 NTW655383:NTW655384 ODS655383:ODS655384 ONO655383:ONO655384 OXK655383:OXK655384 PHG655383:PHG655384 PRC655383:PRC655384 QAY655383:QAY655384 QKU655383:QKU655384 QUQ655383:QUQ655384 REM655383:REM655384 ROI655383:ROI655384 RYE655383:RYE655384 SIA655383:SIA655384 SRW655383:SRW655384 TBS655383:TBS655384 TLO655383:TLO655384 TVK655383:TVK655384 UFG655383:UFG655384 UPC655383:UPC655384 UYY655383:UYY655384 VIU655383:VIU655384 VSQ655383:VSQ655384 WCM655383:WCM655384 WMI655383:WMI655384 WWE655383:WWE655384 JS720919:JS720920 TO720919:TO720920 ADK720919:ADK720920 ANG720919:ANG720920 AXC720919:AXC720920 BGY720919:BGY720920 BQU720919:BQU720920 CAQ720919:CAQ720920 CKM720919:CKM720920 CUI720919:CUI720920 DEE720919:DEE720920 DOA720919:DOA720920 DXW720919:DXW720920 EHS720919:EHS720920 ERO720919:ERO720920 FBK720919:FBK720920 FLG720919:FLG720920 FVC720919:FVC720920 GEY720919:GEY720920 GOU720919:GOU720920 GYQ720919:GYQ720920 HIM720919:HIM720920 HSI720919:HSI720920 ICE720919:ICE720920 IMA720919:IMA720920 IVW720919:IVW720920 JFS720919:JFS720920 JPO720919:JPO720920 JZK720919:JZK720920 KJG720919:KJG720920 KTC720919:KTC720920 LCY720919:LCY720920 LMU720919:LMU720920 LWQ720919:LWQ720920 MGM720919:MGM720920 MQI720919:MQI720920 NAE720919:NAE720920 NKA720919:NKA720920 NTW720919:NTW720920 ODS720919:ODS720920 ONO720919:ONO720920 OXK720919:OXK720920 PHG720919:PHG720920 PRC720919:PRC720920 QAY720919:QAY720920 QKU720919:QKU720920 QUQ720919:QUQ720920 REM720919:REM720920 ROI720919:ROI720920 RYE720919:RYE720920 SIA720919:SIA720920 SRW720919:SRW720920 TBS720919:TBS720920 TLO720919:TLO720920 TVK720919:TVK720920 UFG720919:UFG720920 UPC720919:UPC720920 UYY720919:UYY720920 VIU720919:VIU720920 VSQ720919:VSQ720920 WCM720919:WCM720920 WMI720919:WMI720920 WWE720919:WWE720920 JS786455:JS786456 TO786455:TO786456 ADK786455:ADK786456 ANG786455:ANG786456 AXC786455:AXC786456 BGY786455:BGY786456 BQU786455:BQU786456 CAQ786455:CAQ786456 CKM786455:CKM786456 CUI786455:CUI786456 DEE786455:DEE786456 DOA786455:DOA786456 DXW786455:DXW786456 EHS786455:EHS786456 ERO786455:ERO786456 FBK786455:FBK786456 FLG786455:FLG786456 FVC786455:FVC786456 GEY786455:GEY786456 GOU786455:GOU786456 GYQ786455:GYQ786456 HIM786455:HIM786456 HSI786455:HSI786456 ICE786455:ICE786456 IMA786455:IMA786456 IVW786455:IVW786456 JFS786455:JFS786456 JPO786455:JPO786456 JZK786455:JZK786456 KJG786455:KJG786456 KTC786455:KTC786456 LCY786455:LCY786456 LMU786455:LMU786456 LWQ786455:LWQ786456 MGM786455:MGM786456 MQI786455:MQI786456 NAE786455:NAE786456 NKA786455:NKA786456 NTW786455:NTW786456 ODS786455:ODS786456 ONO786455:ONO786456 OXK786455:OXK786456 PHG786455:PHG786456 PRC786455:PRC786456 QAY786455:QAY786456 QKU786455:QKU786456 QUQ786455:QUQ786456 REM786455:REM786456 ROI786455:ROI786456 RYE786455:RYE786456 SIA786455:SIA786456 SRW786455:SRW786456 TBS786455:TBS786456 TLO786455:TLO786456 TVK786455:TVK786456 UFG786455:UFG786456 UPC786455:UPC786456 UYY786455:UYY786456 VIU786455:VIU786456 VSQ786455:VSQ786456 WCM786455:WCM786456 WMI786455:WMI786456 WWE786455:WWE786456 JS851991:JS851992 TO851991:TO851992 ADK851991:ADK851992 ANG851991:ANG851992 AXC851991:AXC851992 BGY851991:BGY851992 BQU851991:BQU851992 CAQ851991:CAQ851992 CKM851991:CKM851992 CUI851991:CUI851992 DEE851991:DEE851992 DOA851991:DOA851992 DXW851991:DXW851992 EHS851991:EHS851992 ERO851991:ERO851992 FBK851991:FBK851992 FLG851991:FLG851992 FVC851991:FVC851992 GEY851991:GEY851992 GOU851991:GOU851992 GYQ851991:GYQ851992 HIM851991:HIM851992 HSI851991:HSI851992 ICE851991:ICE851992 IMA851991:IMA851992 IVW851991:IVW851992 JFS851991:JFS851992 JPO851991:JPO851992 JZK851991:JZK851992 KJG851991:KJG851992 KTC851991:KTC851992 LCY851991:LCY851992 LMU851991:LMU851992 LWQ851991:LWQ851992 MGM851991:MGM851992 MQI851991:MQI851992 NAE851991:NAE851992 NKA851991:NKA851992 NTW851991:NTW851992 ODS851991:ODS851992 ONO851991:ONO851992 OXK851991:OXK851992 PHG851991:PHG851992 PRC851991:PRC851992 QAY851991:QAY851992 QKU851991:QKU851992 QUQ851991:QUQ851992 REM851991:REM851992 ROI851991:ROI851992 RYE851991:RYE851992 SIA851991:SIA851992 SRW851991:SRW851992 TBS851991:TBS851992 TLO851991:TLO851992 TVK851991:TVK851992 UFG851991:UFG851992 UPC851991:UPC851992 UYY851991:UYY851992 VIU851991:VIU851992 VSQ851991:VSQ851992 WCM851991:WCM851992 WMI851991:WMI851992 WWE851991:WWE851992 JS917527:JS917528 TO917527:TO917528 ADK917527:ADK917528 ANG917527:ANG917528 AXC917527:AXC917528 BGY917527:BGY917528 BQU917527:BQU917528 CAQ917527:CAQ917528 CKM917527:CKM917528 CUI917527:CUI917528 DEE917527:DEE917528 DOA917527:DOA917528 DXW917527:DXW917528 EHS917527:EHS917528 ERO917527:ERO917528 FBK917527:FBK917528 FLG917527:FLG917528 FVC917527:FVC917528 GEY917527:GEY917528 GOU917527:GOU917528 GYQ917527:GYQ917528 HIM917527:HIM917528 HSI917527:HSI917528 ICE917527:ICE917528 IMA917527:IMA917528 IVW917527:IVW917528 JFS917527:JFS917528 JPO917527:JPO917528 JZK917527:JZK917528 KJG917527:KJG917528 KTC917527:KTC917528 LCY917527:LCY917528 LMU917527:LMU917528 LWQ917527:LWQ917528 MGM917527:MGM917528 MQI917527:MQI917528 NAE917527:NAE917528 NKA917527:NKA917528 NTW917527:NTW917528 ODS917527:ODS917528 ONO917527:ONO917528 OXK917527:OXK917528 PHG917527:PHG917528 PRC917527:PRC917528 QAY917527:QAY917528 QKU917527:QKU917528 QUQ917527:QUQ917528 REM917527:REM917528 ROI917527:ROI917528 RYE917527:RYE917528 SIA917527:SIA917528 SRW917527:SRW917528 TBS917527:TBS917528 TLO917527:TLO917528 TVK917527:TVK917528 UFG917527:UFG917528 UPC917527:UPC917528 UYY917527:UYY917528 VIU917527:VIU917528 VSQ917527:VSQ917528 WCM917527:WCM917528 WMI917527:WMI917528 WWE917527:WWE917528 JS983063:JS983064 TO983063:TO983064 ADK983063:ADK983064 ANG983063:ANG983064 AXC983063:AXC983064 BGY983063:BGY983064 BQU983063:BQU983064 CAQ983063:CAQ983064 CKM983063:CKM983064 CUI983063:CUI983064 DEE983063:DEE983064 DOA983063:DOA983064 DXW983063:DXW983064 EHS983063:EHS983064 ERO983063:ERO983064 FBK983063:FBK983064 FLG983063:FLG983064 FVC983063:FVC983064 GEY983063:GEY983064 GOU983063:GOU983064 GYQ983063:GYQ983064 HIM983063:HIM983064 HSI983063:HSI983064 ICE983063:ICE983064 IMA983063:IMA983064 IVW983063:IVW983064 JFS983063:JFS983064 JPO983063:JPO983064 JZK983063:JZK983064 KJG983063:KJG983064 KTC983063:KTC983064 LCY983063:LCY983064 LMU983063:LMU983064 LWQ983063:LWQ983064 MGM983063:MGM983064 MQI983063:MQI983064 NAE983063:NAE983064 NKA983063:NKA983064 NTW983063:NTW983064 ODS983063:ODS983064 ONO983063:ONO983064 OXK983063:OXK983064 PHG983063:PHG983064 PRC983063:PRC983064 QAY983063:QAY983064 QKU983063:QKU983064 QUQ983063:QUQ983064 REM983063:REM983064 ROI983063:ROI983064 RYE983063:RYE983064 SIA983063:SIA983064 SRW983063:SRW983064 TBS983063:TBS983064 TLO983063:TLO983064 TVK983063:TVK983064 UFG983063:UFG983064 UPC983063:UPC983064 UYY983063:UYY983064 VIU983063:VIU983064 VSQ983063:VSQ983064 WCM983063:WCM983064 WMI983063:WMI983064 WWE983063:WWE983064 IY17:IY28 SU17:SU28 ACQ17:ACQ28 AMM17:AMM28 AWI17:AWI28 BGE17:BGE28 BQA17:BQA28 BZW17:BZW28 CJS17:CJS28 CTO17:CTO28 DDK17:DDK28 DNG17:DNG28 DXC17:DXC28 EGY17:EGY28 EQU17:EQU28 FAQ17:FAQ28 FKM17:FKM28 FUI17:FUI28 GEE17:GEE28 GOA17:GOA28 GXW17:GXW28 HHS17:HHS28 HRO17:HRO28 IBK17:IBK28 ILG17:ILG28 IVC17:IVC28 JEY17:JEY28 JOU17:JOU28 JYQ17:JYQ28 KIM17:KIM28 KSI17:KSI28 LCE17:LCE28 LMA17:LMA28 LVW17:LVW28 MFS17:MFS28 MPO17:MPO28 MZK17:MZK28 NJG17:NJG28 NTC17:NTC28 OCY17:OCY28 OMU17:OMU28 OWQ17:OWQ28 PGM17:PGM28 PQI17:PQI28 QAE17:QAE28 QKA17:QKA28 QTW17:QTW28 RDS17:RDS28 RNO17:RNO28 RXK17:RXK28 SHG17:SHG28 SRC17:SRC28 TAY17:TAY28 TKU17:TKU28 TUQ17:TUQ28 UEM17:UEM28 UOI17:UOI28 UYE17:UYE28 VIA17:VIA28 VRW17:VRW28 WBS17:WBS28 WLO17:WLO28 WVK17:WVK28 IY65546:IY65557 SU65546:SU65557 ACQ65546:ACQ65557 AMM65546:AMM65557 AWI65546:AWI65557 BGE65546:BGE65557 BQA65546:BQA65557 BZW65546:BZW65557 CJS65546:CJS65557 CTO65546:CTO65557 DDK65546:DDK65557 DNG65546:DNG65557 DXC65546:DXC65557 EGY65546:EGY65557 EQU65546:EQU65557 FAQ65546:FAQ65557 FKM65546:FKM65557 FUI65546:FUI65557 GEE65546:GEE65557 GOA65546:GOA65557 GXW65546:GXW65557 HHS65546:HHS65557 HRO65546:HRO65557 IBK65546:IBK65557 ILG65546:ILG65557 IVC65546:IVC65557 JEY65546:JEY65557 JOU65546:JOU65557 JYQ65546:JYQ65557 KIM65546:KIM65557 KSI65546:KSI65557 LCE65546:LCE65557 LMA65546:LMA65557 LVW65546:LVW65557 MFS65546:MFS65557 MPO65546:MPO65557 MZK65546:MZK65557 NJG65546:NJG65557 NTC65546:NTC65557 OCY65546:OCY65557 OMU65546:OMU65557 OWQ65546:OWQ65557 PGM65546:PGM65557 PQI65546:PQI65557 QAE65546:QAE65557 QKA65546:QKA65557 QTW65546:QTW65557 RDS65546:RDS65557 RNO65546:RNO65557 RXK65546:RXK65557 SHG65546:SHG65557 SRC65546:SRC65557 TAY65546:TAY65557 TKU65546:TKU65557 TUQ65546:TUQ65557 UEM65546:UEM65557 UOI65546:UOI65557 UYE65546:UYE65557 VIA65546:VIA65557 VRW65546:VRW65557 WBS65546:WBS65557 WLO65546:WLO65557 WVK65546:WVK65557 IY131082:IY131093 SU131082:SU131093 ACQ131082:ACQ131093 AMM131082:AMM131093 AWI131082:AWI131093 BGE131082:BGE131093 BQA131082:BQA131093 BZW131082:BZW131093 CJS131082:CJS131093 CTO131082:CTO131093 DDK131082:DDK131093 DNG131082:DNG131093 DXC131082:DXC131093 EGY131082:EGY131093 EQU131082:EQU131093 FAQ131082:FAQ131093 FKM131082:FKM131093 FUI131082:FUI131093 GEE131082:GEE131093 GOA131082:GOA131093 GXW131082:GXW131093 HHS131082:HHS131093 HRO131082:HRO131093 IBK131082:IBK131093 ILG131082:ILG131093 IVC131082:IVC131093 JEY131082:JEY131093 JOU131082:JOU131093 JYQ131082:JYQ131093 KIM131082:KIM131093 KSI131082:KSI131093 LCE131082:LCE131093 LMA131082:LMA131093 LVW131082:LVW131093 MFS131082:MFS131093 MPO131082:MPO131093 MZK131082:MZK131093 NJG131082:NJG131093 NTC131082:NTC131093 OCY131082:OCY131093 OMU131082:OMU131093 OWQ131082:OWQ131093 PGM131082:PGM131093 PQI131082:PQI131093 QAE131082:QAE131093 QKA131082:QKA131093 QTW131082:QTW131093 RDS131082:RDS131093 RNO131082:RNO131093 RXK131082:RXK131093 SHG131082:SHG131093 SRC131082:SRC131093 TAY131082:TAY131093 TKU131082:TKU131093 TUQ131082:TUQ131093 UEM131082:UEM131093 UOI131082:UOI131093 UYE131082:UYE131093 VIA131082:VIA131093 VRW131082:VRW131093 WBS131082:WBS131093 WLO131082:WLO131093 WVK131082:WVK131093 IY196618:IY196629 SU196618:SU196629 ACQ196618:ACQ196629 AMM196618:AMM196629 AWI196618:AWI196629 BGE196618:BGE196629 BQA196618:BQA196629 BZW196618:BZW196629 CJS196618:CJS196629 CTO196618:CTO196629 DDK196618:DDK196629 DNG196618:DNG196629 DXC196618:DXC196629 EGY196618:EGY196629 EQU196618:EQU196629 FAQ196618:FAQ196629 FKM196618:FKM196629 FUI196618:FUI196629 GEE196618:GEE196629 GOA196618:GOA196629 GXW196618:GXW196629 HHS196618:HHS196629 HRO196618:HRO196629 IBK196618:IBK196629 ILG196618:ILG196629 IVC196618:IVC196629 JEY196618:JEY196629 JOU196618:JOU196629 JYQ196618:JYQ196629 KIM196618:KIM196629 KSI196618:KSI196629 LCE196618:LCE196629 LMA196618:LMA196629 LVW196618:LVW196629 MFS196618:MFS196629 MPO196618:MPO196629 MZK196618:MZK196629 NJG196618:NJG196629 NTC196618:NTC196629 OCY196618:OCY196629 OMU196618:OMU196629 OWQ196618:OWQ196629 PGM196618:PGM196629 PQI196618:PQI196629 QAE196618:QAE196629 QKA196618:QKA196629 QTW196618:QTW196629 RDS196618:RDS196629 RNO196618:RNO196629 RXK196618:RXK196629 SHG196618:SHG196629 SRC196618:SRC196629 TAY196618:TAY196629 TKU196618:TKU196629 TUQ196618:TUQ196629 UEM196618:UEM196629 UOI196618:UOI196629 UYE196618:UYE196629 VIA196618:VIA196629 VRW196618:VRW196629 WBS196618:WBS196629 WLO196618:WLO196629 WVK196618:WVK196629 IY262154:IY262165 SU262154:SU262165 ACQ262154:ACQ262165 AMM262154:AMM262165 AWI262154:AWI262165 BGE262154:BGE262165 BQA262154:BQA262165 BZW262154:BZW262165 CJS262154:CJS262165 CTO262154:CTO262165 DDK262154:DDK262165 DNG262154:DNG262165 DXC262154:DXC262165 EGY262154:EGY262165 EQU262154:EQU262165 FAQ262154:FAQ262165 FKM262154:FKM262165 FUI262154:FUI262165 GEE262154:GEE262165 GOA262154:GOA262165 GXW262154:GXW262165 HHS262154:HHS262165 HRO262154:HRO262165 IBK262154:IBK262165 ILG262154:ILG262165 IVC262154:IVC262165 JEY262154:JEY262165 JOU262154:JOU262165 JYQ262154:JYQ262165 KIM262154:KIM262165 KSI262154:KSI262165 LCE262154:LCE262165 LMA262154:LMA262165 LVW262154:LVW262165 MFS262154:MFS262165 MPO262154:MPO262165 MZK262154:MZK262165 NJG262154:NJG262165 NTC262154:NTC262165 OCY262154:OCY262165 OMU262154:OMU262165 OWQ262154:OWQ262165 PGM262154:PGM262165 PQI262154:PQI262165 QAE262154:QAE262165 QKA262154:QKA262165 QTW262154:QTW262165 RDS262154:RDS262165 RNO262154:RNO262165 RXK262154:RXK262165 SHG262154:SHG262165 SRC262154:SRC262165 TAY262154:TAY262165 TKU262154:TKU262165 TUQ262154:TUQ262165 UEM262154:UEM262165 UOI262154:UOI262165 UYE262154:UYE262165 VIA262154:VIA262165 VRW262154:VRW262165 WBS262154:WBS262165 WLO262154:WLO262165 WVK262154:WVK262165 IY327690:IY327701 SU327690:SU327701 ACQ327690:ACQ327701 AMM327690:AMM327701 AWI327690:AWI327701 BGE327690:BGE327701 BQA327690:BQA327701 BZW327690:BZW327701 CJS327690:CJS327701 CTO327690:CTO327701 DDK327690:DDK327701 DNG327690:DNG327701 DXC327690:DXC327701 EGY327690:EGY327701 EQU327690:EQU327701 FAQ327690:FAQ327701 FKM327690:FKM327701 FUI327690:FUI327701 GEE327690:GEE327701 GOA327690:GOA327701 GXW327690:GXW327701 HHS327690:HHS327701 HRO327690:HRO327701 IBK327690:IBK327701 ILG327690:ILG327701 IVC327690:IVC327701 JEY327690:JEY327701 JOU327690:JOU327701 JYQ327690:JYQ327701 KIM327690:KIM327701 KSI327690:KSI327701 LCE327690:LCE327701 LMA327690:LMA327701 LVW327690:LVW327701 MFS327690:MFS327701 MPO327690:MPO327701 MZK327690:MZK327701 NJG327690:NJG327701 NTC327690:NTC327701 OCY327690:OCY327701 OMU327690:OMU327701 OWQ327690:OWQ327701 PGM327690:PGM327701 PQI327690:PQI327701 QAE327690:QAE327701 QKA327690:QKA327701 QTW327690:QTW327701 RDS327690:RDS327701 RNO327690:RNO327701 RXK327690:RXK327701 SHG327690:SHG327701 SRC327690:SRC327701 TAY327690:TAY327701 TKU327690:TKU327701 TUQ327690:TUQ327701 UEM327690:UEM327701 UOI327690:UOI327701 UYE327690:UYE327701 VIA327690:VIA327701 VRW327690:VRW327701 WBS327690:WBS327701 WLO327690:WLO327701 WVK327690:WVK327701 IY393226:IY393237 SU393226:SU393237 ACQ393226:ACQ393237 AMM393226:AMM393237 AWI393226:AWI393237 BGE393226:BGE393237 BQA393226:BQA393237 BZW393226:BZW393237 CJS393226:CJS393237 CTO393226:CTO393237 DDK393226:DDK393237 DNG393226:DNG393237 DXC393226:DXC393237 EGY393226:EGY393237 EQU393226:EQU393237 FAQ393226:FAQ393237 FKM393226:FKM393237 FUI393226:FUI393237 GEE393226:GEE393237 GOA393226:GOA393237 GXW393226:GXW393237 HHS393226:HHS393237 HRO393226:HRO393237 IBK393226:IBK393237 ILG393226:ILG393237 IVC393226:IVC393237 JEY393226:JEY393237 JOU393226:JOU393237 JYQ393226:JYQ393237 KIM393226:KIM393237 KSI393226:KSI393237 LCE393226:LCE393237 LMA393226:LMA393237 LVW393226:LVW393237 MFS393226:MFS393237 MPO393226:MPO393237 MZK393226:MZK393237 NJG393226:NJG393237 NTC393226:NTC393237 OCY393226:OCY393237 OMU393226:OMU393237 OWQ393226:OWQ393237 PGM393226:PGM393237 PQI393226:PQI393237 QAE393226:QAE393237 QKA393226:QKA393237 QTW393226:QTW393237 RDS393226:RDS393237 RNO393226:RNO393237 RXK393226:RXK393237 SHG393226:SHG393237 SRC393226:SRC393237 TAY393226:TAY393237 TKU393226:TKU393237 TUQ393226:TUQ393237 UEM393226:UEM393237 UOI393226:UOI393237 UYE393226:UYE393237 VIA393226:VIA393237 VRW393226:VRW393237 WBS393226:WBS393237 WLO393226:WLO393237 WVK393226:WVK393237 IY458762:IY458773 SU458762:SU458773 ACQ458762:ACQ458773 AMM458762:AMM458773 AWI458762:AWI458773 BGE458762:BGE458773 BQA458762:BQA458773 BZW458762:BZW458773 CJS458762:CJS458773 CTO458762:CTO458773 DDK458762:DDK458773 DNG458762:DNG458773 DXC458762:DXC458773 EGY458762:EGY458773 EQU458762:EQU458773 FAQ458762:FAQ458773 FKM458762:FKM458773 FUI458762:FUI458773 GEE458762:GEE458773 GOA458762:GOA458773 GXW458762:GXW458773 HHS458762:HHS458773 HRO458762:HRO458773 IBK458762:IBK458773 ILG458762:ILG458773 IVC458762:IVC458773 JEY458762:JEY458773 JOU458762:JOU458773 JYQ458762:JYQ458773 KIM458762:KIM458773 KSI458762:KSI458773 LCE458762:LCE458773 LMA458762:LMA458773 LVW458762:LVW458773 MFS458762:MFS458773 MPO458762:MPO458773 MZK458762:MZK458773 NJG458762:NJG458773 NTC458762:NTC458773 OCY458762:OCY458773 OMU458762:OMU458773 OWQ458762:OWQ458773 PGM458762:PGM458773 PQI458762:PQI458773 QAE458762:QAE458773 QKA458762:QKA458773 QTW458762:QTW458773 RDS458762:RDS458773 RNO458762:RNO458773 RXK458762:RXK458773 SHG458762:SHG458773 SRC458762:SRC458773 TAY458762:TAY458773 TKU458762:TKU458773 TUQ458762:TUQ458773 UEM458762:UEM458773 UOI458762:UOI458773 UYE458762:UYE458773 VIA458762:VIA458773 VRW458762:VRW458773 WBS458762:WBS458773 WLO458762:WLO458773 WVK458762:WVK458773 IY524298:IY524309 SU524298:SU524309 ACQ524298:ACQ524309 AMM524298:AMM524309 AWI524298:AWI524309 BGE524298:BGE524309 BQA524298:BQA524309 BZW524298:BZW524309 CJS524298:CJS524309 CTO524298:CTO524309 DDK524298:DDK524309 DNG524298:DNG524309 DXC524298:DXC524309 EGY524298:EGY524309 EQU524298:EQU524309 FAQ524298:FAQ524309 FKM524298:FKM524309 FUI524298:FUI524309 GEE524298:GEE524309 GOA524298:GOA524309 GXW524298:GXW524309 HHS524298:HHS524309 HRO524298:HRO524309 IBK524298:IBK524309 ILG524298:ILG524309 IVC524298:IVC524309 JEY524298:JEY524309 JOU524298:JOU524309 JYQ524298:JYQ524309 KIM524298:KIM524309 KSI524298:KSI524309 LCE524298:LCE524309 LMA524298:LMA524309 LVW524298:LVW524309 MFS524298:MFS524309 MPO524298:MPO524309 MZK524298:MZK524309 NJG524298:NJG524309 NTC524298:NTC524309 OCY524298:OCY524309 OMU524298:OMU524309 OWQ524298:OWQ524309 PGM524298:PGM524309 PQI524298:PQI524309 QAE524298:QAE524309 QKA524298:QKA524309 QTW524298:QTW524309 RDS524298:RDS524309 RNO524298:RNO524309 RXK524298:RXK524309 SHG524298:SHG524309 SRC524298:SRC524309 TAY524298:TAY524309 TKU524298:TKU524309 TUQ524298:TUQ524309 UEM524298:UEM524309 UOI524298:UOI524309 UYE524298:UYE524309 VIA524298:VIA524309 VRW524298:VRW524309 WBS524298:WBS524309 WLO524298:WLO524309 WVK524298:WVK524309 IY589834:IY589845 SU589834:SU589845 ACQ589834:ACQ589845 AMM589834:AMM589845 AWI589834:AWI589845 BGE589834:BGE589845 BQA589834:BQA589845 BZW589834:BZW589845 CJS589834:CJS589845 CTO589834:CTO589845 DDK589834:DDK589845 DNG589834:DNG589845 DXC589834:DXC589845 EGY589834:EGY589845 EQU589834:EQU589845 FAQ589834:FAQ589845 FKM589834:FKM589845 FUI589834:FUI589845 GEE589834:GEE589845 GOA589834:GOA589845 GXW589834:GXW589845 HHS589834:HHS589845 HRO589834:HRO589845 IBK589834:IBK589845 ILG589834:ILG589845 IVC589834:IVC589845 JEY589834:JEY589845 JOU589834:JOU589845 JYQ589834:JYQ589845 KIM589834:KIM589845 KSI589834:KSI589845 LCE589834:LCE589845 LMA589834:LMA589845 LVW589834:LVW589845 MFS589834:MFS589845 MPO589834:MPO589845 MZK589834:MZK589845 NJG589834:NJG589845 NTC589834:NTC589845 OCY589834:OCY589845 OMU589834:OMU589845 OWQ589834:OWQ589845 PGM589834:PGM589845 PQI589834:PQI589845 QAE589834:QAE589845 QKA589834:QKA589845 QTW589834:QTW589845 RDS589834:RDS589845 RNO589834:RNO589845 RXK589834:RXK589845 SHG589834:SHG589845 SRC589834:SRC589845 TAY589834:TAY589845 TKU589834:TKU589845 TUQ589834:TUQ589845 UEM589834:UEM589845 UOI589834:UOI589845 UYE589834:UYE589845 VIA589834:VIA589845 VRW589834:VRW589845 WBS589834:WBS589845 WLO589834:WLO589845 WVK589834:WVK589845 IY655370:IY655381 SU655370:SU655381 ACQ655370:ACQ655381 AMM655370:AMM655381 AWI655370:AWI655381 BGE655370:BGE655381 BQA655370:BQA655381 BZW655370:BZW655381 CJS655370:CJS655381 CTO655370:CTO655381 DDK655370:DDK655381 DNG655370:DNG655381 DXC655370:DXC655381 EGY655370:EGY655381 EQU655370:EQU655381 FAQ655370:FAQ655381 FKM655370:FKM655381 FUI655370:FUI655381 GEE655370:GEE655381 GOA655370:GOA655381 GXW655370:GXW655381 HHS655370:HHS655381 HRO655370:HRO655381 IBK655370:IBK655381 ILG655370:ILG655381 IVC655370:IVC655381 JEY655370:JEY655381 JOU655370:JOU655381 JYQ655370:JYQ655381 KIM655370:KIM655381 KSI655370:KSI655381 LCE655370:LCE655381 LMA655370:LMA655381 LVW655370:LVW655381 MFS655370:MFS655381 MPO655370:MPO655381 MZK655370:MZK655381 NJG655370:NJG655381 NTC655370:NTC655381 OCY655370:OCY655381 OMU655370:OMU655381 OWQ655370:OWQ655381 PGM655370:PGM655381 PQI655370:PQI655381 QAE655370:QAE655381 QKA655370:QKA655381 QTW655370:QTW655381 RDS655370:RDS655381 RNO655370:RNO655381 RXK655370:RXK655381 SHG655370:SHG655381 SRC655370:SRC655381 TAY655370:TAY655381 TKU655370:TKU655381 TUQ655370:TUQ655381 UEM655370:UEM655381 UOI655370:UOI655381 UYE655370:UYE655381 VIA655370:VIA655381 VRW655370:VRW655381 WBS655370:WBS655381 WLO655370:WLO655381 WVK655370:WVK655381 IY720906:IY720917 SU720906:SU720917 ACQ720906:ACQ720917 AMM720906:AMM720917 AWI720906:AWI720917 BGE720906:BGE720917 BQA720906:BQA720917 BZW720906:BZW720917 CJS720906:CJS720917 CTO720906:CTO720917 DDK720906:DDK720917 DNG720906:DNG720917 DXC720906:DXC720917 EGY720906:EGY720917 EQU720906:EQU720917 FAQ720906:FAQ720917 FKM720906:FKM720917 FUI720906:FUI720917 GEE720906:GEE720917 GOA720906:GOA720917 GXW720906:GXW720917 HHS720906:HHS720917 HRO720906:HRO720917 IBK720906:IBK720917 ILG720906:ILG720917 IVC720906:IVC720917 JEY720906:JEY720917 JOU720906:JOU720917 JYQ720906:JYQ720917 KIM720906:KIM720917 KSI720906:KSI720917 LCE720906:LCE720917 LMA720906:LMA720917 LVW720906:LVW720917 MFS720906:MFS720917 MPO720906:MPO720917 MZK720906:MZK720917 NJG720906:NJG720917 NTC720906:NTC720917 OCY720906:OCY720917 OMU720906:OMU720917 OWQ720906:OWQ720917 PGM720906:PGM720917 PQI720906:PQI720917 QAE720906:QAE720917 QKA720906:QKA720917 QTW720906:QTW720917 RDS720906:RDS720917 RNO720906:RNO720917 RXK720906:RXK720917 SHG720906:SHG720917 SRC720906:SRC720917 TAY720906:TAY720917 TKU720906:TKU720917 TUQ720906:TUQ720917 UEM720906:UEM720917 UOI720906:UOI720917 UYE720906:UYE720917 VIA720906:VIA720917 VRW720906:VRW720917 WBS720906:WBS720917 WLO720906:WLO720917 WVK720906:WVK720917 IY786442:IY786453 SU786442:SU786453 ACQ786442:ACQ786453 AMM786442:AMM786453 AWI786442:AWI786453 BGE786442:BGE786453 BQA786442:BQA786453 BZW786442:BZW786453 CJS786442:CJS786453 CTO786442:CTO786453 DDK786442:DDK786453 DNG786442:DNG786453 DXC786442:DXC786453 EGY786442:EGY786453 EQU786442:EQU786453 FAQ786442:FAQ786453 FKM786442:FKM786453 FUI786442:FUI786453 GEE786442:GEE786453 GOA786442:GOA786453 GXW786442:GXW786453 HHS786442:HHS786453 HRO786442:HRO786453 IBK786442:IBK786453 ILG786442:ILG786453 IVC786442:IVC786453 JEY786442:JEY786453 JOU786442:JOU786453 JYQ786442:JYQ786453 KIM786442:KIM786453 KSI786442:KSI786453 LCE786442:LCE786453 LMA786442:LMA786453 LVW786442:LVW786453 MFS786442:MFS786453 MPO786442:MPO786453 MZK786442:MZK786453 NJG786442:NJG786453 NTC786442:NTC786453 OCY786442:OCY786453 OMU786442:OMU786453 OWQ786442:OWQ786453 PGM786442:PGM786453 PQI786442:PQI786453 QAE786442:QAE786453 QKA786442:QKA786453 QTW786442:QTW786453 RDS786442:RDS786453 RNO786442:RNO786453 RXK786442:RXK786453 SHG786442:SHG786453 SRC786442:SRC786453 TAY786442:TAY786453 TKU786442:TKU786453 TUQ786442:TUQ786453 UEM786442:UEM786453 UOI786442:UOI786453 UYE786442:UYE786453 VIA786442:VIA786453 VRW786442:VRW786453 WBS786442:WBS786453 WLO786442:WLO786453 WVK786442:WVK786453 IY851978:IY851989 SU851978:SU851989 ACQ851978:ACQ851989 AMM851978:AMM851989 AWI851978:AWI851989 BGE851978:BGE851989 BQA851978:BQA851989 BZW851978:BZW851989 CJS851978:CJS851989 CTO851978:CTO851989 DDK851978:DDK851989 DNG851978:DNG851989 DXC851978:DXC851989 EGY851978:EGY851989 EQU851978:EQU851989 FAQ851978:FAQ851989 FKM851978:FKM851989 FUI851978:FUI851989 GEE851978:GEE851989 GOA851978:GOA851989 GXW851978:GXW851989 HHS851978:HHS851989 HRO851978:HRO851989 IBK851978:IBK851989 ILG851978:ILG851989 IVC851978:IVC851989 JEY851978:JEY851989 JOU851978:JOU851989 JYQ851978:JYQ851989 KIM851978:KIM851989 KSI851978:KSI851989 LCE851978:LCE851989 LMA851978:LMA851989 LVW851978:LVW851989 MFS851978:MFS851989 MPO851978:MPO851989 MZK851978:MZK851989 NJG851978:NJG851989 NTC851978:NTC851989 OCY851978:OCY851989 OMU851978:OMU851989 OWQ851978:OWQ851989 PGM851978:PGM851989 PQI851978:PQI851989 QAE851978:QAE851989 QKA851978:QKA851989 QTW851978:QTW851989 RDS851978:RDS851989 RNO851978:RNO851989 RXK851978:RXK851989 SHG851978:SHG851989 SRC851978:SRC851989 TAY851978:TAY851989 TKU851978:TKU851989 TUQ851978:TUQ851989 UEM851978:UEM851989 UOI851978:UOI851989 UYE851978:UYE851989 VIA851978:VIA851989 VRW851978:VRW851989 WBS851978:WBS851989 WLO851978:WLO851989 WVK851978:WVK851989 IY917514:IY917525 SU917514:SU917525 ACQ917514:ACQ917525 AMM917514:AMM917525 AWI917514:AWI917525 BGE917514:BGE917525 BQA917514:BQA917525 BZW917514:BZW917525 CJS917514:CJS917525 CTO917514:CTO917525 DDK917514:DDK917525 DNG917514:DNG917525 DXC917514:DXC917525 EGY917514:EGY917525 EQU917514:EQU917525 FAQ917514:FAQ917525 FKM917514:FKM917525 FUI917514:FUI917525 GEE917514:GEE917525 GOA917514:GOA917525 GXW917514:GXW917525 HHS917514:HHS917525 HRO917514:HRO917525 IBK917514:IBK917525 ILG917514:ILG917525 IVC917514:IVC917525 JEY917514:JEY917525 JOU917514:JOU917525 JYQ917514:JYQ917525 KIM917514:KIM917525 KSI917514:KSI917525 LCE917514:LCE917525 LMA917514:LMA917525 LVW917514:LVW917525 MFS917514:MFS917525 MPO917514:MPO917525 MZK917514:MZK917525 NJG917514:NJG917525 NTC917514:NTC917525 OCY917514:OCY917525 OMU917514:OMU917525 OWQ917514:OWQ917525 PGM917514:PGM917525 PQI917514:PQI917525 QAE917514:QAE917525 QKA917514:QKA917525 QTW917514:QTW917525 RDS917514:RDS917525 RNO917514:RNO917525 RXK917514:RXK917525 SHG917514:SHG917525 SRC917514:SRC917525 TAY917514:TAY917525 TKU917514:TKU917525 TUQ917514:TUQ917525 UEM917514:UEM917525 UOI917514:UOI917525 UYE917514:UYE917525 VIA917514:VIA917525 VRW917514:VRW917525 WBS917514:WBS917525 WLO917514:WLO917525 WVK917514:WVK917525 IY983050:IY983061 SU983050:SU983061 ACQ983050:ACQ983061 AMM983050:AMM983061 AWI983050:AWI983061 BGE983050:BGE983061 BQA983050:BQA983061 BZW983050:BZW983061 CJS983050:CJS983061 CTO983050:CTO983061 DDK983050:DDK983061 DNG983050:DNG983061 DXC983050:DXC983061 EGY983050:EGY983061 EQU983050:EQU983061 FAQ983050:FAQ983061 FKM983050:FKM983061 FUI983050:FUI983061 GEE983050:GEE983061 GOA983050:GOA983061 GXW983050:GXW983061 HHS983050:HHS983061 HRO983050:HRO983061 IBK983050:IBK983061 ILG983050:ILG983061 IVC983050:IVC983061 JEY983050:JEY983061 JOU983050:JOU983061 JYQ983050:JYQ983061 KIM983050:KIM983061 KSI983050:KSI983061 LCE983050:LCE983061 LMA983050:LMA983061 LVW983050:LVW983061 MFS983050:MFS983061 MPO983050:MPO983061 MZK983050:MZK983061 NJG983050:NJG983061 NTC983050:NTC983061 OCY983050:OCY983061 OMU983050:OMU983061 OWQ983050:OWQ983061 PGM983050:PGM983061 PQI983050:PQI983061 QAE983050:QAE983061 QKA983050:QKA983061 QTW983050:QTW983061 RDS983050:RDS983061 RNO983050:RNO983061 RXK983050:RXK983061 SHG983050:SHG983061 SRC983050:SRC983061 TAY983050:TAY983061 TKU983050:TKU983061 TUQ983050:TUQ983061 UEM983050:UEM983061 UOI983050:UOI983061 UYE983050:UYE983061 VIA983050:VIA983061 VRW983050:VRW983061 WBS983050:WBS983061 WLO983050:WLO983061 WVK983050:WVK983061 JS17:JS28 TO17:TO28 ADK17:ADK28 ANG17:ANG28 AXC17:AXC28 BGY17:BGY28 BQU17:BQU28 CAQ17:CAQ28 CKM17:CKM28 CUI17:CUI28 DEE17:DEE28 DOA17:DOA28 DXW17:DXW28 EHS17:EHS28 ERO17:ERO28 FBK17:FBK28 FLG17:FLG28 FVC17:FVC28 GEY17:GEY28 GOU17:GOU28 GYQ17:GYQ28 HIM17:HIM28 HSI17:HSI28 ICE17:ICE28 IMA17:IMA28 IVW17:IVW28 JFS17:JFS28 JPO17:JPO28 JZK17:JZK28 KJG17:KJG28 KTC17:KTC28 LCY17:LCY28 LMU17:LMU28 LWQ17:LWQ28 MGM17:MGM28 MQI17:MQI28 NAE17:NAE28 NKA17:NKA28 NTW17:NTW28 ODS17:ODS28 ONO17:ONO28 OXK17:OXK28 PHG17:PHG28 PRC17:PRC28 QAY17:QAY28 QKU17:QKU28 QUQ17:QUQ28 REM17:REM28 ROI17:ROI28 RYE17:RYE28 SIA17:SIA28 SRW17:SRW28 TBS17:TBS28 TLO17:TLO28 TVK17:TVK28 UFG17:UFG28 UPC17:UPC28 UYY17:UYY28 VIU17:VIU28 VSQ17:VSQ28 WCM17:WCM28 WMI17:WMI28 WWE17:WWE28 JS65546:JS65557 TO65546:TO65557 ADK65546:ADK65557 ANG65546:ANG65557 AXC65546:AXC65557 BGY65546:BGY65557 BQU65546:BQU65557 CAQ65546:CAQ65557 CKM65546:CKM65557 CUI65546:CUI65557 DEE65546:DEE65557 DOA65546:DOA65557 DXW65546:DXW65557 EHS65546:EHS65557 ERO65546:ERO65557 FBK65546:FBK65557 FLG65546:FLG65557 FVC65546:FVC65557 GEY65546:GEY65557 GOU65546:GOU65557 GYQ65546:GYQ65557 HIM65546:HIM65557 HSI65546:HSI65557 ICE65546:ICE65557 IMA65546:IMA65557 IVW65546:IVW65557 JFS65546:JFS65557 JPO65546:JPO65557 JZK65546:JZK65557 KJG65546:KJG65557 KTC65546:KTC65557 LCY65546:LCY65557 LMU65546:LMU65557 LWQ65546:LWQ65557 MGM65546:MGM65557 MQI65546:MQI65557 NAE65546:NAE65557 NKA65546:NKA65557 NTW65546:NTW65557 ODS65546:ODS65557 ONO65546:ONO65557 OXK65546:OXK65557 PHG65546:PHG65557 PRC65546:PRC65557 QAY65546:QAY65557 QKU65546:QKU65557 QUQ65546:QUQ65557 REM65546:REM65557 ROI65546:ROI65557 RYE65546:RYE65557 SIA65546:SIA65557 SRW65546:SRW65557 TBS65546:TBS65557 TLO65546:TLO65557 TVK65546:TVK65557 UFG65546:UFG65557 UPC65546:UPC65557 UYY65546:UYY65557 VIU65546:VIU65557 VSQ65546:VSQ65557 WCM65546:WCM65557 WMI65546:WMI65557 WWE65546:WWE65557 JS131082:JS131093 TO131082:TO131093 ADK131082:ADK131093 ANG131082:ANG131093 AXC131082:AXC131093 BGY131082:BGY131093 BQU131082:BQU131093 CAQ131082:CAQ131093 CKM131082:CKM131093 CUI131082:CUI131093 DEE131082:DEE131093 DOA131082:DOA131093 DXW131082:DXW131093 EHS131082:EHS131093 ERO131082:ERO131093 FBK131082:FBK131093 FLG131082:FLG131093 FVC131082:FVC131093 GEY131082:GEY131093 GOU131082:GOU131093 GYQ131082:GYQ131093 HIM131082:HIM131093 HSI131082:HSI131093 ICE131082:ICE131093 IMA131082:IMA131093 IVW131082:IVW131093 JFS131082:JFS131093 JPO131082:JPO131093 JZK131082:JZK131093 KJG131082:KJG131093 KTC131082:KTC131093 LCY131082:LCY131093 LMU131082:LMU131093 LWQ131082:LWQ131093 MGM131082:MGM131093 MQI131082:MQI131093 NAE131082:NAE131093 NKA131082:NKA131093 NTW131082:NTW131093 ODS131082:ODS131093 ONO131082:ONO131093 OXK131082:OXK131093 PHG131082:PHG131093 PRC131082:PRC131093 QAY131082:QAY131093 QKU131082:QKU131093 QUQ131082:QUQ131093 REM131082:REM131093 ROI131082:ROI131093 RYE131082:RYE131093 SIA131082:SIA131093 SRW131082:SRW131093 TBS131082:TBS131093 TLO131082:TLO131093 TVK131082:TVK131093 UFG131082:UFG131093 UPC131082:UPC131093 UYY131082:UYY131093 VIU131082:VIU131093 VSQ131082:VSQ131093 WCM131082:WCM131093 WMI131082:WMI131093 WWE131082:WWE131093 JS196618:JS196629 TO196618:TO196629 ADK196618:ADK196629 ANG196618:ANG196629 AXC196618:AXC196629 BGY196618:BGY196629 BQU196618:BQU196629 CAQ196618:CAQ196629 CKM196618:CKM196629 CUI196618:CUI196629 DEE196618:DEE196629 DOA196618:DOA196629 DXW196618:DXW196629 EHS196618:EHS196629 ERO196618:ERO196629 FBK196618:FBK196629 FLG196618:FLG196629 FVC196618:FVC196629 GEY196618:GEY196629 GOU196618:GOU196629 GYQ196618:GYQ196629 HIM196618:HIM196629 HSI196618:HSI196629 ICE196618:ICE196629 IMA196618:IMA196629 IVW196618:IVW196629 JFS196618:JFS196629 JPO196618:JPO196629 JZK196618:JZK196629 KJG196618:KJG196629 KTC196618:KTC196629 LCY196618:LCY196629 LMU196618:LMU196629 LWQ196618:LWQ196629 MGM196618:MGM196629 MQI196618:MQI196629 NAE196618:NAE196629 NKA196618:NKA196629 NTW196618:NTW196629 ODS196618:ODS196629 ONO196618:ONO196629 OXK196618:OXK196629 PHG196618:PHG196629 PRC196618:PRC196629 QAY196618:QAY196629 QKU196618:QKU196629 QUQ196618:QUQ196629 REM196618:REM196629 ROI196618:ROI196629 RYE196618:RYE196629 SIA196618:SIA196629 SRW196618:SRW196629 TBS196618:TBS196629 TLO196618:TLO196629 TVK196618:TVK196629 UFG196618:UFG196629 UPC196618:UPC196629 UYY196618:UYY196629 VIU196618:VIU196629 VSQ196618:VSQ196629 WCM196618:WCM196629 WMI196618:WMI196629 WWE196618:WWE196629 JS262154:JS262165 TO262154:TO262165 ADK262154:ADK262165 ANG262154:ANG262165 AXC262154:AXC262165 BGY262154:BGY262165 BQU262154:BQU262165 CAQ262154:CAQ262165 CKM262154:CKM262165 CUI262154:CUI262165 DEE262154:DEE262165 DOA262154:DOA262165 DXW262154:DXW262165 EHS262154:EHS262165 ERO262154:ERO262165 FBK262154:FBK262165 FLG262154:FLG262165 FVC262154:FVC262165 GEY262154:GEY262165 GOU262154:GOU262165 GYQ262154:GYQ262165 HIM262154:HIM262165 HSI262154:HSI262165 ICE262154:ICE262165 IMA262154:IMA262165 IVW262154:IVW262165 JFS262154:JFS262165 JPO262154:JPO262165 JZK262154:JZK262165 KJG262154:KJG262165 KTC262154:KTC262165 LCY262154:LCY262165 LMU262154:LMU262165 LWQ262154:LWQ262165 MGM262154:MGM262165 MQI262154:MQI262165 NAE262154:NAE262165 NKA262154:NKA262165 NTW262154:NTW262165 ODS262154:ODS262165 ONO262154:ONO262165 OXK262154:OXK262165 PHG262154:PHG262165 PRC262154:PRC262165 QAY262154:QAY262165 QKU262154:QKU262165 QUQ262154:QUQ262165 REM262154:REM262165 ROI262154:ROI262165 RYE262154:RYE262165 SIA262154:SIA262165 SRW262154:SRW262165 TBS262154:TBS262165 TLO262154:TLO262165 TVK262154:TVK262165 UFG262154:UFG262165 UPC262154:UPC262165 UYY262154:UYY262165 VIU262154:VIU262165 VSQ262154:VSQ262165 WCM262154:WCM262165 WMI262154:WMI262165 WWE262154:WWE262165 JS327690:JS327701 TO327690:TO327701 ADK327690:ADK327701 ANG327690:ANG327701 AXC327690:AXC327701 BGY327690:BGY327701 BQU327690:BQU327701 CAQ327690:CAQ327701 CKM327690:CKM327701 CUI327690:CUI327701 DEE327690:DEE327701 DOA327690:DOA327701 DXW327690:DXW327701 EHS327690:EHS327701 ERO327690:ERO327701 FBK327690:FBK327701 FLG327690:FLG327701 FVC327690:FVC327701 GEY327690:GEY327701 GOU327690:GOU327701 GYQ327690:GYQ327701 HIM327690:HIM327701 HSI327690:HSI327701 ICE327690:ICE327701 IMA327690:IMA327701 IVW327690:IVW327701 JFS327690:JFS327701 JPO327690:JPO327701 JZK327690:JZK327701 KJG327690:KJG327701 KTC327690:KTC327701 LCY327690:LCY327701 LMU327690:LMU327701 LWQ327690:LWQ327701 MGM327690:MGM327701 MQI327690:MQI327701 NAE327690:NAE327701 NKA327690:NKA327701 NTW327690:NTW327701 ODS327690:ODS327701 ONO327690:ONO327701 OXK327690:OXK327701 PHG327690:PHG327701 PRC327690:PRC327701 QAY327690:QAY327701 QKU327690:QKU327701 QUQ327690:QUQ327701 REM327690:REM327701 ROI327690:ROI327701 RYE327690:RYE327701 SIA327690:SIA327701 SRW327690:SRW327701 TBS327690:TBS327701 TLO327690:TLO327701 TVK327690:TVK327701 UFG327690:UFG327701 UPC327690:UPC327701 UYY327690:UYY327701 VIU327690:VIU327701 VSQ327690:VSQ327701 WCM327690:WCM327701 WMI327690:WMI327701 WWE327690:WWE327701 JS393226:JS393237 TO393226:TO393237 ADK393226:ADK393237 ANG393226:ANG393237 AXC393226:AXC393237 BGY393226:BGY393237 BQU393226:BQU393237 CAQ393226:CAQ393237 CKM393226:CKM393237 CUI393226:CUI393237 DEE393226:DEE393237 DOA393226:DOA393237 DXW393226:DXW393237 EHS393226:EHS393237 ERO393226:ERO393237 FBK393226:FBK393237 FLG393226:FLG393237 FVC393226:FVC393237 GEY393226:GEY393237 GOU393226:GOU393237 GYQ393226:GYQ393237 HIM393226:HIM393237 HSI393226:HSI393237 ICE393226:ICE393237 IMA393226:IMA393237 IVW393226:IVW393237 JFS393226:JFS393237 JPO393226:JPO393237 JZK393226:JZK393237 KJG393226:KJG393237 KTC393226:KTC393237 LCY393226:LCY393237 LMU393226:LMU393237 LWQ393226:LWQ393237 MGM393226:MGM393237 MQI393226:MQI393237 NAE393226:NAE393237 NKA393226:NKA393237 NTW393226:NTW393237 ODS393226:ODS393237 ONO393226:ONO393237 OXK393226:OXK393237 PHG393226:PHG393237 PRC393226:PRC393237 QAY393226:QAY393237 QKU393226:QKU393237 QUQ393226:QUQ393237 REM393226:REM393237 ROI393226:ROI393237 RYE393226:RYE393237 SIA393226:SIA393237 SRW393226:SRW393237 TBS393226:TBS393237 TLO393226:TLO393237 TVK393226:TVK393237 UFG393226:UFG393237 UPC393226:UPC393237 UYY393226:UYY393237 VIU393226:VIU393237 VSQ393226:VSQ393237 WCM393226:WCM393237 WMI393226:WMI393237 WWE393226:WWE393237 JS458762:JS458773 TO458762:TO458773 ADK458762:ADK458773 ANG458762:ANG458773 AXC458762:AXC458773 BGY458762:BGY458773 BQU458762:BQU458773 CAQ458762:CAQ458773 CKM458762:CKM458773 CUI458762:CUI458773 DEE458762:DEE458773 DOA458762:DOA458773 DXW458762:DXW458773 EHS458762:EHS458773 ERO458762:ERO458773 FBK458762:FBK458773 FLG458762:FLG458773 FVC458762:FVC458773 GEY458762:GEY458773 GOU458762:GOU458773 GYQ458762:GYQ458773 HIM458762:HIM458773 HSI458762:HSI458773 ICE458762:ICE458773 IMA458762:IMA458773 IVW458762:IVW458773 JFS458762:JFS458773 JPO458762:JPO458773 JZK458762:JZK458773 KJG458762:KJG458773 KTC458762:KTC458773 LCY458762:LCY458773 LMU458762:LMU458773 LWQ458762:LWQ458773 MGM458762:MGM458773 MQI458762:MQI458773 NAE458762:NAE458773 NKA458762:NKA458773 NTW458762:NTW458773 ODS458762:ODS458773 ONO458762:ONO458773 OXK458762:OXK458773 PHG458762:PHG458773 PRC458762:PRC458773 QAY458762:QAY458773 QKU458762:QKU458773 QUQ458762:QUQ458773 REM458762:REM458773 ROI458762:ROI458773 RYE458762:RYE458773 SIA458762:SIA458773 SRW458762:SRW458773 TBS458762:TBS458773 TLO458762:TLO458773 TVK458762:TVK458773 UFG458762:UFG458773 UPC458762:UPC458773 UYY458762:UYY458773 VIU458762:VIU458773 VSQ458762:VSQ458773 WCM458762:WCM458773 WMI458762:WMI458773 WWE458762:WWE458773 JS524298:JS524309 TO524298:TO524309 ADK524298:ADK524309 ANG524298:ANG524309 AXC524298:AXC524309 BGY524298:BGY524309 BQU524298:BQU524309 CAQ524298:CAQ524309 CKM524298:CKM524309 CUI524298:CUI524309 DEE524298:DEE524309 DOA524298:DOA524309 DXW524298:DXW524309 EHS524298:EHS524309 ERO524298:ERO524309 FBK524298:FBK524309 FLG524298:FLG524309 FVC524298:FVC524309 GEY524298:GEY524309 GOU524298:GOU524309 GYQ524298:GYQ524309 HIM524298:HIM524309 HSI524298:HSI524309 ICE524298:ICE524309 IMA524298:IMA524309 IVW524298:IVW524309 JFS524298:JFS524309 JPO524298:JPO524309 JZK524298:JZK524309 KJG524298:KJG524309 KTC524298:KTC524309 LCY524298:LCY524309 LMU524298:LMU524309 LWQ524298:LWQ524309 MGM524298:MGM524309 MQI524298:MQI524309 NAE524298:NAE524309 NKA524298:NKA524309 NTW524298:NTW524309 ODS524298:ODS524309 ONO524298:ONO524309 OXK524298:OXK524309 PHG524298:PHG524309 PRC524298:PRC524309 QAY524298:QAY524309 QKU524298:QKU524309 QUQ524298:QUQ524309 REM524298:REM524309 ROI524298:ROI524309 RYE524298:RYE524309 SIA524298:SIA524309 SRW524298:SRW524309 TBS524298:TBS524309 TLO524298:TLO524309 TVK524298:TVK524309 UFG524298:UFG524309 UPC524298:UPC524309 UYY524298:UYY524309 VIU524298:VIU524309 VSQ524298:VSQ524309 WCM524298:WCM524309 WMI524298:WMI524309 WWE524298:WWE524309 JS589834:JS589845 TO589834:TO589845 ADK589834:ADK589845 ANG589834:ANG589845 AXC589834:AXC589845 BGY589834:BGY589845 BQU589834:BQU589845 CAQ589834:CAQ589845 CKM589834:CKM589845 CUI589834:CUI589845 DEE589834:DEE589845 DOA589834:DOA589845 DXW589834:DXW589845 EHS589834:EHS589845 ERO589834:ERO589845 FBK589834:FBK589845 FLG589834:FLG589845 FVC589834:FVC589845 GEY589834:GEY589845 GOU589834:GOU589845 GYQ589834:GYQ589845 HIM589834:HIM589845 HSI589834:HSI589845 ICE589834:ICE589845 IMA589834:IMA589845 IVW589834:IVW589845 JFS589834:JFS589845 JPO589834:JPO589845 JZK589834:JZK589845 KJG589834:KJG589845 KTC589834:KTC589845 LCY589834:LCY589845 LMU589834:LMU589845 LWQ589834:LWQ589845 MGM589834:MGM589845 MQI589834:MQI589845 NAE589834:NAE589845 NKA589834:NKA589845 NTW589834:NTW589845 ODS589834:ODS589845 ONO589834:ONO589845 OXK589834:OXK589845 PHG589834:PHG589845 PRC589834:PRC589845 QAY589834:QAY589845 QKU589834:QKU589845 QUQ589834:QUQ589845 REM589834:REM589845 ROI589834:ROI589845 RYE589834:RYE589845 SIA589834:SIA589845 SRW589834:SRW589845 TBS589834:TBS589845 TLO589834:TLO589845 TVK589834:TVK589845 UFG589834:UFG589845 UPC589834:UPC589845 UYY589834:UYY589845 VIU589834:VIU589845 VSQ589834:VSQ589845 WCM589834:WCM589845 WMI589834:WMI589845 WWE589834:WWE589845 JS655370:JS655381 TO655370:TO655381 ADK655370:ADK655381 ANG655370:ANG655381 AXC655370:AXC655381 BGY655370:BGY655381 BQU655370:BQU655381 CAQ655370:CAQ655381 CKM655370:CKM655381 CUI655370:CUI655381 DEE655370:DEE655381 DOA655370:DOA655381 DXW655370:DXW655381 EHS655370:EHS655381 ERO655370:ERO655381 FBK655370:FBK655381 FLG655370:FLG655381 FVC655370:FVC655381 GEY655370:GEY655381 GOU655370:GOU655381 GYQ655370:GYQ655381 HIM655370:HIM655381 HSI655370:HSI655381 ICE655370:ICE655381 IMA655370:IMA655381 IVW655370:IVW655381 JFS655370:JFS655381 JPO655370:JPO655381 JZK655370:JZK655381 KJG655370:KJG655381 KTC655370:KTC655381 LCY655370:LCY655381 LMU655370:LMU655381 LWQ655370:LWQ655381 MGM655370:MGM655381 MQI655370:MQI655381 NAE655370:NAE655381 NKA655370:NKA655381 NTW655370:NTW655381 ODS655370:ODS655381 ONO655370:ONO655381 OXK655370:OXK655381 PHG655370:PHG655381 PRC655370:PRC655381 QAY655370:QAY655381 QKU655370:QKU655381 QUQ655370:QUQ655381 REM655370:REM655381 ROI655370:ROI655381 RYE655370:RYE655381 SIA655370:SIA655381 SRW655370:SRW655381 TBS655370:TBS655381 TLO655370:TLO655381 TVK655370:TVK655381 UFG655370:UFG655381 UPC655370:UPC655381 UYY655370:UYY655381 VIU655370:VIU655381 VSQ655370:VSQ655381 WCM655370:WCM655381 WMI655370:WMI655381 WWE655370:WWE655381 JS720906:JS720917 TO720906:TO720917 ADK720906:ADK720917 ANG720906:ANG720917 AXC720906:AXC720917 BGY720906:BGY720917 BQU720906:BQU720917 CAQ720906:CAQ720917 CKM720906:CKM720917 CUI720906:CUI720917 DEE720906:DEE720917 DOA720906:DOA720917 DXW720906:DXW720917 EHS720906:EHS720917 ERO720906:ERO720917 FBK720906:FBK720917 FLG720906:FLG720917 FVC720906:FVC720917 GEY720906:GEY720917 GOU720906:GOU720917 GYQ720906:GYQ720917 HIM720906:HIM720917 HSI720906:HSI720917 ICE720906:ICE720917 IMA720906:IMA720917 IVW720906:IVW720917 JFS720906:JFS720917 JPO720906:JPO720917 JZK720906:JZK720917 KJG720906:KJG720917 KTC720906:KTC720917 LCY720906:LCY720917 LMU720906:LMU720917 LWQ720906:LWQ720917 MGM720906:MGM720917 MQI720906:MQI720917 NAE720906:NAE720917 NKA720906:NKA720917 NTW720906:NTW720917 ODS720906:ODS720917 ONO720906:ONO720917 OXK720906:OXK720917 PHG720906:PHG720917 PRC720906:PRC720917 QAY720906:QAY720917 QKU720906:QKU720917 QUQ720906:QUQ720917 REM720906:REM720917 ROI720906:ROI720917 RYE720906:RYE720917 SIA720906:SIA720917 SRW720906:SRW720917 TBS720906:TBS720917 TLO720906:TLO720917 TVK720906:TVK720917 UFG720906:UFG720917 UPC720906:UPC720917 UYY720906:UYY720917 VIU720906:VIU720917 VSQ720906:VSQ720917 WCM720906:WCM720917 WMI720906:WMI720917 WWE720906:WWE720917 JS786442:JS786453 TO786442:TO786453 ADK786442:ADK786453 ANG786442:ANG786453 AXC786442:AXC786453 BGY786442:BGY786453 BQU786442:BQU786453 CAQ786442:CAQ786453 CKM786442:CKM786453 CUI786442:CUI786453 DEE786442:DEE786453 DOA786442:DOA786453 DXW786442:DXW786453 EHS786442:EHS786453 ERO786442:ERO786453 FBK786442:FBK786453 FLG786442:FLG786453 FVC786442:FVC786453 GEY786442:GEY786453 GOU786442:GOU786453 GYQ786442:GYQ786453 HIM786442:HIM786453 HSI786442:HSI786453 ICE786442:ICE786453 IMA786442:IMA786453 IVW786442:IVW786453 JFS786442:JFS786453 JPO786442:JPO786453 JZK786442:JZK786453 KJG786442:KJG786453 KTC786442:KTC786453 LCY786442:LCY786453 LMU786442:LMU786453 LWQ786442:LWQ786453 MGM786442:MGM786453 MQI786442:MQI786453 NAE786442:NAE786453 NKA786442:NKA786453 NTW786442:NTW786453 ODS786442:ODS786453 ONO786442:ONO786453 OXK786442:OXK786453 PHG786442:PHG786453 PRC786442:PRC786453 QAY786442:QAY786453 QKU786442:QKU786453 QUQ786442:QUQ786453 REM786442:REM786453 ROI786442:ROI786453 RYE786442:RYE786453 SIA786442:SIA786453 SRW786442:SRW786453 TBS786442:TBS786453 TLO786442:TLO786453 TVK786442:TVK786453 UFG786442:UFG786453 UPC786442:UPC786453 UYY786442:UYY786453 VIU786442:VIU786453 VSQ786442:VSQ786453 WCM786442:WCM786453 WMI786442:WMI786453 WWE786442:WWE786453 JS851978:JS851989 TO851978:TO851989 ADK851978:ADK851989 ANG851978:ANG851989 AXC851978:AXC851989 BGY851978:BGY851989 BQU851978:BQU851989 CAQ851978:CAQ851989 CKM851978:CKM851989 CUI851978:CUI851989 DEE851978:DEE851989 DOA851978:DOA851989 DXW851978:DXW851989 EHS851978:EHS851989 ERO851978:ERO851989 FBK851978:FBK851989 FLG851978:FLG851989 FVC851978:FVC851989 GEY851978:GEY851989 GOU851978:GOU851989 GYQ851978:GYQ851989 HIM851978:HIM851989 HSI851978:HSI851989 ICE851978:ICE851989 IMA851978:IMA851989 IVW851978:IVW851989 JFS851978:JFS851989 JPO851978:JPO851989 JZK851978:JZK851989 KJG851978:KJG851989 KTC851978:KTC851989 LCY851978:LCY851989 LMU851978:LMU851989 LWQ851978:LWQ851989 MGM851978:MGM851989 MQI851978:MQI851989 NAE851978:NAE851989 NKA851978:NKA851989 NTW851978:NTW851989 ODS851978:ODS851989 ONO851978:ONO851989 OXK851978:OXK851989 PHG851978:PHG851989 PRC851978:PRC851989 QAY851978:QAY851989 QKU851978:QKU851989 QUQ851978:QUQ851989 REM851978:REM851989 ROI851978:ROI851989 RYE851978:RYE851989 SIA851978:SIA851989 SRW851978:SRW851989 TBS851978:TBS851989 TLO851978:TLO851989 TVK851978:TVK851989 UFG851978:UFG851989 UPC851978:UPC851989 UYY851978:UYY851989 VIU851978:VIU851989 VSQ851978:VSQ851989 WCM851978:WCM851989 WMI851978:WMI851989 WWE851978:WWE851989 JS917514:JS917525 TO917514:TO917525 ADK917514:ADK917525 ANG917514:ANG917525 AXC917514:AXC917525 BGY917514:BGY917525 BQU917514:BQU917525 CAQ917514:CAQ917525 CKM917514:CKM917525 CUI917514:CUI917525 DEE917514:DEE917525 DOA917514:DOA917525 DXW917514:DXW917525 EHS917514:EHS917525 ERO917514:ERO917525 FBK917514:FBK917525 FLG917514:FLG917525 FVC917514:FVC917525 GEY917514:GEY917525 GOU917514:GOU917525 GYQ917514:GYQ917525 HIM917514:HIM917525 HSI917514:HSI917525 ICE917514:ICE917525 IMA917514:IMA917525 IVW917514:IVW917525 JFS917514:JFS917525 JPO917514:JPO917525 JZK917514:JZK917525 KJG917514:KJG917525 KTC917514:KTC917525 LCY917514:LCY917525 LMU917514:LMU917525 LWQ917514:LWQ917525 MGM917514:MGM917525 MQI917514:MQI917525 NAE917514:NAE917525 NKA917514:NKA917525 NTW917514:NTW917525 ODS917514:ODS917525 ONO917514:ONO917525 OXK917514:OXK917525 PHG917514:PHG917525 PRC917514:PRC917525 QAY917514:QAY917525 QKU917514:QKU917525 QUQ917514:QUQ917525 REM917514:REM917525 ROI917514:ROI917525 RYE917514:RYE917525 SIA917514:SIA917525 SRW917514:SRW917525 TBS917514:TBS917525 TLO917514:TLO917525 TVK917514:TVK917525 UFG917514:UFG917525 UPC917514:UPC917525 UYY917514:UYY917525 VIU917514:VIU917525 VSQ917514:VSQ917525 WCM917514:WCM917525 WMI917514:WMI917525 WWE917514:WWE917525 JS983050:JS983061 TO983050:TO983061 ADK983050:ADK983061 ANG983050:ANG983061 AXC983050:AXC983061 BGY983050:BGY983061 BQU983050:BQU983061 CAQ983050:CAQ983061 CKM983050:CKM983061 CUI983050:CUI983061 DEE983050:DEE983061 DOA983050:DOA983061 DXW983050:DXW983061 EHS983050:EHS983061 ERO983050:ERO983061 FBK983050:FBK983061 FLG983050:FLG983061 FVC983050:FVC983061 GEY983050:GEY983061 GOU983050:GOU983061 GYQ983050:GYQ983061 HIM983050:HIM983061 HSI983050:HSI983061 ICE983050:ICE983061 IMA983050:IMA983061 IVW983050:IVW983061 JFS983050:JFS983061 JPO983050:JPO983061 JZK983050:JZK983061 KJG983050:KJG983061 KTC983050:KTC983061 LCY983050:LCY983061 LMU983050:LMU983061 LWQ983050:LWQ983061 MGM983050:MGM983061 MQI983050:MQI983061 NAE983050:NAE983061 NKA983050:NKA983061 NTW983050:NTW983061 ODS983050:ODS983061 ONO983050:ONO983061 OXK983050:OXK983061 PHG983050:PHG983061 PRC983050:PRC983061 QAY983050:QAY983061 QKU983050:QKU983061 QUQ983050:QUQ983061 REM983050:REM983061 ROI983050:ROI983061 RYE983050:RYE983061 SIA983050:SIA983061 SRW983050:SRW983061 TBS983050:TBS983061 TLO983050:TLO983061 TVK983050:TVK983061 UFG983050:UFG983061 UPC983050:UPC983061 UYY983050:UYY983061 VIU983050:VIU983061 VSQ983050:VSQ983061 WCM983050:WCM983061 WMI983050:WMI983061 WWE983050:WWE983061 JI17:JI28 TE17:TE28 ADA17:ADA28 AMW17:AMW28 AWS17:AWS28 BGO17:BGO28 BQK17:BQK28 CAG17:CAG28 CKC17:CKC28 CTY17:CTY28 DDU17:DDU28 DNQ17:DNQ28 DXM17:DXM28 EHI17:EHI28 ERE17:ERE28 FBA17:FBA28 FKW17:FKW28 FUS17:FUS28 GEO17:GEO28 GOK17:GOK28 GYG17:GYG28 HIC17:HIC28 HRY17:HRY28 IBU17:IBU28 ILQ17:ILQ28 IVM17:IVM28 JFI17:JFI28 JPE17:JPE28 JZA17:JZA28 KIW17:KIW28 KSS17:KSS28 LCO17:LCO28 LMK17:LMK28 LWG17:LWG28 MGC17:MGC28 MPY17:MPY28 MZU17:MZU28 NJQ17:NJQ28 NTM17:NTM28 ODI17:ODI28 ONE17:ONE28 OXA17:OXA28 PGW17:PGW28 PQS17:PQS28 QAO17:QAO28 QKK17:QKK28 QUG17:QUG28 REC17:REC28 RNY17:RNY28 RXU17:RXU28 SHQ17:SHQ28 SRM17:SRM28 TBI17:TBI28 TLE17:TLE28 TVA17:TVA28 UEW17:UEW28 UOS17:UOS28 UYO17:UYO28 VIK17:VIK28 VSG17:VSG28 WCC17:WCC28 WLY17:WLY28 WVU17:WVU28 JI65546:JI65557 TE65546:TE65557 ADA65546:ADA65557 AMW65546:AMW65557 AWS65546:AWS65557 BGO65546:BGO65557 BQK65546:BQK65557 CAG65546:CAG65557 CKC65546:CKC65557 CTY65546:CTY65557 DDU65546:DDU65557 DNQ65546:DNQ65557 DXM65546:DXM65557 EHI65546:EHI65557 ERE65546:ERE65557 FBA65546:FBA65557 FKW65546:FKW65557 FUS65546:FUS65557 GEO65546:GEO65557 GOK65546:GOK65557 GYG65546:GYG65557 HIC65546:HIC65557 HRY65546:HRY65557 IBU65546:IBU65557 ILQ65546:ILQ65557 IVM65546:IVM65557 JFI65546:JFI65557 JPE65546:JPE65557 JZA65546:JZA65557 KIW65546:KIW65557 KSS65546:KSS65557 LCO65546:LCO65557 LMK65546:LMK65557 LWG65546:LWG65557 MGC65546:MGC65557 MPY65546:MPY65557 MZU65546:MZU65557 NJQ65546:NJQ65557 NTM65546:NTM65557 ODI65546:ODI65557 ONE65546:ONE65557 OXA65546:OXA65557 PGW65546:PGW65557 PQS65546:PQS65557 QAO65546:QAO65557 QKK65546:QKK65557 QUG65546:QUG65557 REC65546:REC65557 RNY65546:RNY65557 RXU65546:RXU65557 SHQ65546:SHQ65557 SRM65546:SRM65557 TBI65546:TBI65557 TLE65546:TLE65557 TVA65546:TVA65557 UEW65546:UEW65557 UOS65546:UOS65557 UYO65546:UYO65557 VIK65546:VIK65557 VSG65546:VSG65557 WCC65546:WCC65557 WLY65546:WLY65557 WVU65546:WVU65557 JI131082:JI131093 TE131082:TE131093 ADA131082:ADA131093 AMW131082:AMW131093 AWS131082:AWS131093 BGO131082:BGO131093 BQK131082:BQK131093 CAG131082:CAG131093 CKC131082:CKC131093 CTY131082:CTY131093 DDU131082:DDU131093 DNQ131082:DNQ131093 DXM131082:DXM131093 EHI131082:EHI131093 ERE131082:ERE131093 FBA131082:FBA131093 FKW131082:FKW131093 FUS131082:FUS131093 GEO131082:GEO131093 GOK131082:GOK131093 GYG131082:GYG131093 HIC131082:HIC131093 HRY131082:HRY131093 IBU131082:IBU131093 ILQ131082:ILQ131093 IVM131082:IVM131093 JFI131082:JFI131093 JPE131082:JPE131093 JZA131082:JZA131093 KIW131082:KIW131093 KSS131082:KSS131093 LCO131082:LCO131093 LMK131082:LMK131093 LWG131082:LWG131093 MGC131082:MGC131093 MPY131082:MPY131093 MZU131082:MZU131093 NJQ131082:NJQ131093 NTM131082:NTM131093 ODI131082:ODI131093 ONE131082:ONE131093 OXA131082:OXA131093 PGW131082:PGW131093 PQS131082:PQS131093 QAO131082:QAO131093 QKK131082:QKK131093 QUG131082:QUG131093 REC131082:REC131093 RNY131082:RNY131093 RXU131082:RXU131093 SHQ131082:SHQ131093 SRM131082:SRM131093 TBI131082:TBI131093 TLE131082:TLE131093 TVA131082:TVA131093 UEW131082:UEW131093 UOS131082:UOS131093 UYO131082:UYO131093 VIK131082:VIK131093 VSG131082:VSG131093 WCC131082:WCC131093 WLY131082:WLY131093 WVU131082:WVU131093 JI196618:JI196629 TE196618:TE196629 ADA196618:ADA196629 AMW196618:AMW196629 AWS196618:AWS196629 BGO196618:BGO196629 BQK196618:BQK196629 CAG196618:CAG196629 CKC196618:CKC196629 CTY196618:CTY196629 DDU196618:DDU196629 DNQ196618:DNQ196629 DXM196618:DXM196629 EHI196618:EHI196629 ERE196618:ERE196629 FBA196618:FBA196629 FKW196618:FKW196629 FUS196618:FUS196629 GEO196618:GEO196629 GOK196618:GOK196629 GYG196618:GYG196629 HIC196618:HIC196629 HRY196618:HRY196629 IBU196618:IBU196629 ILQ196618:ILQ196629 IVM196618:IVM196629 JFI196618:JFI196629 JPE196618:JPE196629 JZA196618:JZA196629 KIW196618:KIW196629 KSS196618:KSS196629 LCO196618:LCO196629 LMK196618:LMK196629 LWG196618:LWG196629 MGC196618:MGC196629 MPY196618:MPY196629 MZU196618:MZU196629 NJQ196618:NJQ196629 NTM196618:NTM196629 ODI196618:ODI196629 ONE196618:ONE196629 OXA196618:OXA196629 PGW196618:PGW196629 PQS196618:PQS196629 QAO196618:QAO196629 QKK196618:QKK196629 QUG196618:QUG196629 REC196618:REC196629 RNY196618:RNY196629 RXU196618:RXU196629 SHQ196618:SHQ196629 SRM196618:SRM196629 TBI196618:TBI196629 TLE196618:TLE196629 TVA196618:TVA196629 UEW196618:UEW196629 UOS196618:UOS196629 UYO196618:UYO196629 VIK196618:VIK196629 VSG196618:VSG196629 WCC196618:WCC196629 WLY196618:WLY196629 WVU196618:WVU196629 JI262154:JI262165 TE262154:TE262165 ADA262154:ADA262165 AMW262154:AMW262165 AWS262154:AWS262165 BGO262154:BGO262165 BQK262154:BQK262165 CAG262154:CAG262165 CKC262154:CKC262165 CTY262154:CTY262165 DDU262154:DDU262165 DNQ262154:DNQ262165 DXM262154:DXM262165 EHI262154:EHI262165 ERE262154:ERE262165 FBA262154:FBA262165 FKW262154:FKW262165 FUS262154:FUS262165 GEO262154:GEO262165 GOK262154:GOK262165 GYG262154:GYG262165 HIC262154:HIC262165 HRY262154:HRY262165 IBU262154:IBU262165 ILQ262154:ILQ262165 IVM262154:IVM262165 JFI262154:JFI262165 JPE262154:JPE262165 JZA262154:JZA262165 KIW262154:KIW262165 KSS262154:KSS262165 LCO262154:LCO262165 LMK262154:LMK262165 LWG262154:LWG262165 MGC262154:MGC262165 MPY262154:MPY262165 MZU262154:MZU262165 NJQ262154:NJQ262165 NTM262154:NTM262165 ODI262154:ODI262165 ONE262154:ONE262165 OXA262154:OXA262165 PGW262154:PGW262165 PQS262154:PQS262165 QAO262154:QAO262165 QKK262154:QKK262165 QUG262154:QUG262165 REC262154:REC262165 RNY262154:RNY262165 RXU262154:RXU262165 SHQ262154:SHQ262165 SRM262154:SRM262165 TBI262154:TBI262165 TLE262154:TLE262165 TVA262154:TVA262165 UEW262154:UEW262165 UOS262154:UOS262165 UYO262154:UYO262165 VIK262154:VIK262165 VSG262154:VSG262165 WCC262154:WCC262165 WLY262154:WLY262165 WVU262154:WVU262165 JI327690:JI327701 TE327690:TE327701 ADA327690:ADA327701 AMW327690:AMW327701 AWS327690:AWS327701 BGO327690:BGO327701 BQK327690:BQK327701 CAG327690:CAG327701 CKC327690:CKC327701 CTY327690:CTY327701 DDU327690:DDU327701 DNQ327690:DNQ327701 DXM327690:DXM327701 EHI327690:EHI327701 ERE327690:ERE327701 FBA327690:FBA327701 FKW327690:FKW327701 FUS327690:FUS327701 GEO327690:GEO327701 GOK327690:GOK327701 GYG327690:GYG327701 HIC327690:HIC327701 HRY327690:HRY327701 IBU327690:IBU327701 ILQ327690:ILQ327701 IVM327690:IVM327701 JFI327690:JFI327701 JPE327690:JPE327701 JZA327690:JZA327701 KIW327690:KIW327701 KSS327690:KSS327701 LCO327690:LCO327701 LMK327690:LMK327701 LWG327690:LWG327701 MGC327690:MGC327701 MPY327690:MPY327701 MZU327690:MZU327701 NJQ327690:NJQ327701 NTM327690:NTM327701 ODI327690:ODI327701 ONE327690:ONE327701 OXA327690:OXA327701 PGW327690:PGW327701 PQS327690:PQS327701 QAO327690:QAO327701 QKK327690:QKK327701 QUG327690:QUG327701 REC327690:REC327701 RNY327690:RNY327701 RXU327690:RXU327701 SHQ327690:SHQ327701 SRM327690:SRM327701 TBI327690:TBI327701 TLE327690:TLE327701 TVA327690:TVA327701 UEW327690:UEW327701 UOS327690:UOS327701 UYO327690:UYO327701 VIK327690:VIK327701 VSG327690:VSG327701 WCC327690:WCC327701 WLY327690:WLY327701 WVU327690:WVU327701 JI393226:JI393237 TE393226:TE393237 ADA393226:ADA393237 AMW393226:AMW393237 AWS393226:AWS393237 BGO393226:BGO393237 BQK393226:BQK393237 CAG393226:CAG393237 CKC393226:CKC393237 CTY393226:CTY393237 DDU393226:DDU393237 DNQ393226:DNQ393237 DXM393226:DXM393237 EHI393226:EHI393237 ERE393226:ERE393237 FBA393226:FBA393237 FKW393226:FKW393237 FUS393226:FUS393237 GEO393226:GEO393237 GOK393226:GOK393237 GYG393226:GYG393237 HIC393226:HIC393237 HRY393226:HRY393237 IBU393226:IBU393237 ILQ393226:ILQ393237 IVM393226:IVM393237 JFI393226:JFI393237 JPE393226:JPE393237 JZA393226:JZA393237 KIW393226:KIW393237 KSS393226:KSS393237 LCO393226:LCO393237 LMK393226:LMK393237 LWG393226:LWG393237 MGC393226:MGC393237 MPY393226:MPY393237 MZU393226:MZU393237 NJQ393226:NJQ393237 NTM393226:NTM393237 ODI393226:ODI393237 ONE393226:ONE393237 OXA393226:OXA393237 PGW393226:PGW393237 PQS393226:PQS393237 QAO393226:QAO393237 QKK393226:QKK393237 QUG393226:QUG393237 REC393226:REC393237 RNY393226:RNY393237 RXU393226:RXU393237 SHQ393226:SHQ393237 SRM393226:SRM393237 TBI393226:TBI393237 TLE393226:TLE393237 TVA393226:TVA393237 UEW393226:UEW393237 UOS393226:UOS393237 UYO393226:UYO393237 VIK393226:VIK393237 VSG393226:VSG393237 WCC393226:WCC393237 WLY393226:WLY393237 WVU393226:WVU393237 JI458762:JI458773 TE458762:TE458773 ADA458762:ADA458773 AMW458762:AMW458773 AWS458762:AWS458773 BGO458762:BGO458773 BQK458762:BQK458773 CAG458762:CAG458773 CKC458762:CKC458773 CTY458762:CTY458773 DDU458762:DDU458773 DNQ458762:DNQ458773 DXM458762:DXM458773 EHI458762:EHI458773 ERE458762:ERE458773 FBA458762:FBA458773 FKW458762:FKW458773 FUS458762:FUS458773 GEO458762:GEO458773 GOK458762:GOK458773 GYG458762:GYG458773 HIC458762:HIC458773 HRY458762:HRY458773 IBU458762:IBU458773 ILQ458762:ILQ458773 IVM458762:IVM458773 JFI458762:JFI458773 JPE458762:JPE458773 JZA458762:JZA458773 KIW458762:KIW458773 KSS458762:KSS458773 LCO458762:LCO458773 LMK458762:LMK458773 LWG458762:LWG458773 MGC458762:MGC458773 MPY458762:MPY458773 MZU458762:MZU458773 NJQ458762:NJQ458773 NTM458762:NTM458773 ODI458762:ODI458773 ONE458762:ONE458773 OXA458762:OXA458773 PGW458762:PGW458773 PQS458762:PQS458773 QAO458762:QAO458773 QKK458762:QKK458773 QUG458762:QUG458773 REC458762:REC458773 RNY458762:RNY458773 RXU458762:RXU458773 SHQ458762:SHQ458773 SRM458762:SRM458773 TBI458762:TBI458773 TLE458762:TLE458773 TVA458762:TVA458773 UEW458762:UEW458773 UOS458762:UOS458773 UYO458762:UYO458773 VIK458762:VIK458773 VSG458762:VSG458773 WCC458762:WCC458773 WLY458762:WLY458773 WVU458762:WVU458773 JI524298:JI524309 TE524298:TE524309 ADA524298:ADA524309 AMW524298:AMW524309 AWS524298:AWS524309 BGO524298:BGO524309 BQK524298:BQK524309 CAG524298:CAG524309 CKC524298:CKC524309 CTY524298:CTY524309 DDU524298:DDU524309 DNQ524298:DNQ524309 DXM524298:DXM524309 EHI524298:EHI524309 ERE524298:ERE524309 FBA524298:FBA524309 FKW524298:FKW524309 FUS524298:FUS524309 GEO524298:GEO524309 GOK524298:GOK524309 GYG524298:GYG524309 HIC524298:HIC524309 HRY524298:HRY524309 IBU524298:IBU524309 ILQ524298:ILQ524309 IVM524298:IVM524309 JFI524298:JFI524309 JPE524298:JPE524309 JZA524298:JZA524309 KIW524298:KIW524309 KSS524298:KSS524309 LCO524298:LCO524309 LMK524298:LMK524309 LWG524298:LWG524309 MGC524298:MGC524309 MPY524298:MPY524309 MZU524298:MZU524309 NJQ524298:NJQ524309 NTM524298:NTM524309 ODI524298:ODI524309 ONE524298:ONE524309 OXA524298:OXA524309 PGW524298:PGW524309 PQS524298:PQS524309 QAO524298:QAO524309 QKK524298:QKK524309 QUG524298:QUG524309 REC524298:REC524309 RNY524298:RNY524309 RXU524298:RXU524309 SHQ524298:SHQ524309 SRM524298:SRM524309 TBI524298:TBI524309 TLE524298:TLE524309 TVA524298:TVA524309 UEW524298:UEW524309 UOS524298:UOS524309 UYO524298:UYO524309 VIK524298:VIK524309 VSG524298:VSG524309 WCC524298:WCC524309 WLY524298:WLY524309 WVU524298:WVU524309 JI589834:JI589845 TE589834:TE589845 ADA589834:ADA589845 AMW589834:AMW589845 AWS589834:AWS589845 BGO589834:BGO589845 BQK589834:BQK589845 CAG589834:CAG589845 CKC589834:CKC589845 CTY589834:CTY589845 DDU589834:DDU589845 DNQ589834:DNQ589845 DXM589834:DXM589845 EHI589834:EHI589845 ERE589834:ERE589845 FBA589834:FBA589845 FKW589834:FKW589845 FUS589834:FUS589845 GEO589834:GEO589845 GOK589834:GOK589845 GYG589834:GYG589845 HIC589834:HIC589845 HRY589834:HRY589845 IBU589834:IBU589845 ILQ589834:ILQ589845 IVM589834:IVM589845 JFI589834:JFI589845 JPE589834:JPE589845 JZA589834:JZA589845 KIW589834:KIW589845 KSS589834:KSS589845 LCO589834:LCO589845 LMK589834:LMK589845 LWG589834:LWG589845 MGC589834:MGC589845 MPY589834:MPY589845 MZU589834:MZU589845 NJQ589834:NJQ589845 NTM589834:NTM589845 ODI589834:ODI589845 ONE589834:ONE589845 OXA589834:OXA589845 PGW589834:PGW589845 PQS589834:PQS589845 QAO589834:QAO589845 QKK589834:QKK589845 QUG589834:QUG589845 REC589834:REC589845 RNY589834:RNY589845 RXU589834:RXU589845 SHQ589834:SHQ589845 SRM589834:SRM589845 TBI589834:TBI589845 TLE589834:TLE589845 TVA589834:TVA589845 UEW589834:UEW589845 UOS589834:UOS589845 UYO589834:UYO589845 VIK589834:VIK589845 VSG589834:VSG589845 WCC589834:WCC589845 WLY589834:WLY589845 WVU589834:WVU589845 JI655370:JI655381 TE655370:TE655381 ADA655370:ADA655381 AMW655370:AMW655381 AWS655370:AWS655381 BGO655370:BGO655381 BQK655370:BQK655381 CAG655370:CAG655381 CKC655370:CKC655381 CTY655370:CTY655381 DDU655370:DDU655381 DNQ655370:DNQ655381 DXM655370:DXM655381 EHI655370:EHI655381 ERE655370:ERE655381 FBA655370:FBA655381 FKW655370:FKW655381 FUS655370:FUS655381 GEO655370:GEO655381 GOK655370:GOK655381 GYG655370:GYG655381 HIC655370:HIC655381 HRY655370:HRY655381 IBU655370:IBU655381 ILQ655370:ILQ655381 IVM655370:IVM655381 JFI655370:JFI655381 JPE655370:JPE655381 JZA655370:JZA655381 KIW655370:KIW655381 KSS655370:KSS655381 LCO655370:LCO655381 LMK655370:LMK655381 LWG655370:LWG655381 MGC655370:MGC655381 MPY655370:MPY655381 MZU655370:MZU655381 NJQ655370:NJQ655381 NTM655370:NTM655381 ODI655370:ODI655381 ONE655370:ONE655381 OXA655370:OXA655381 PGW655370:PGW655381 PQS655370:PQS655381 QAO655370:QAO655381 QKK655370:QKK655381 QUG655370:QUG655381 REC655370:REC655381 RNY655370:RNY655381 RXU655370:RXU655381 SHQ655370:SHQ655381 SRM655370:SRM655381 TBI655370:TBI655381 TLE655370:TLE655381 TVA655370:TVA655381 UEW655370:UEW655381 UOS655370:UOS655381 UYO655370:UYO655381 VIK655370:VIK655381 VSG655370:VSG655381 WCC655370:WCC655381 WLY655370:WLY655381 WVU655370:WVU655381 JI720906:JI720917 TE720906:TE720917 ADA720906:ADA720917 AMW720906:AMW720917 AWS720906:AWS720917 BGO720906:BGO720917 BQK720906:BQK720917 CAG720906:CAG720917 CKC720906:CKC720917 CTY720906:CTY720917 DDU720906:DDU720917 DNQ720906:DNQ720917 DXM720906:DXM720917 EHI720906:EHI720917 ERE720906:ERE720917 FBA720906:FBA720917 FKW720906:FKW720917 FUS720906:FUS720917 GEO720906:GEO720917 GOK720906:GOK720917 GYG720906:GYG720917 HIC720906:HIC720917 HRY720906:HRY720917 IBU720906:IBU720917 ILQ720906:ILQ720917 IVM720906:IVM720917 JFI720906:JFI720917 JPE720906:JPE720917 JZA720906:JZA720917 KIW720906:KIW720917 KSS720906:KSS720917 LCO720906:LCO720917 LMK720906:LMK720917 LWG720906:LWG720917 MGC720906:MGC720917 MPY720906:MPY720917 MZU720906:MZU720917 NJQ720906:NJQ720917 NTM720906:NTM720917 ODI720906:ODI720917 ONE720906:ONE720917 OXA720906:OXA720917 PGW720906:PGW720917 PQS720906:PQS720917 QAO720906:QAO720917 QKK720906:QKK720917 QUG720906:QUG720917 REC720906:REC720917 RNY720906:RNY720917 RXU720906:RXU720917 SHQ720906:SHQ720917 SRM720906:SRM720917 TBI720906:TBI720917 TLE720906:TLE720917 TVA720906:TVA720917 UEW720906:UEW720917 UOS720906:UOS720917 UYO720906:UYO720917 VIK720906:VIK720917 VSG720906:VSG720917 WCC720906:WCC720917 WLY720906:WLY720917 WVU720906:WVU720917 JI786442:JI786453 TE786442:TE786453 ADA786442:ADA786453 AMW786442:AMW786453 AWS786442:AWS786453 BGO786442:BGO786453 BQK786442:BQK786453 CAG786442:CAG786453 CKC786442:CKC786453 CTY786442:CTY786453 DDU786442:DDU786453 DNQ786442:DNQ786453 DXM786442:DXM786453 EHI786442:EHI786453 ERE786442:ERE786453 FBA786442:FBA786453 FKW786442:FKW786453 FUS786442:FUS786453 GEO786442:GEO786453 GOK786442:GOK786453 GYG786442:GYG786453 HIC786442:HIC786453 HRY786442:HRY786453 IBU786442:IBU786453 ILQ786442:ILQ786453 IVM786442:IVM786453 JFI786442:JFI786453 JPE786442:JPE786453 JZA786442:JZA786453 KIW786442:KIW786453 KSS786442:KSS786453 LCO786442:LCO786453 LMK786442:LMK786453 LWG786442:LWG786453 MGC786442:MGC786453 MPY786442:MPY786453 MZU786442:MZU786453 NJQ786442:NJQ786453 NTM786442:NTM786453 ODI786442:ODI786453 ONE786442:ONE786453 OXA786442:OXA786453 PGW786442:PGW786453 PQS786442:PQS786453 QAO786442:QAO786453 QKK786442:QKK786453 QUG786442:QUG786453 REC786442:REC786453 RNY786442:RNY786453 RXU786442:RXU786453 SHQ786442:SHQ786453 SRM786442:SRM786453 TBI786442:TBI786453 TLE786442:TLE786453 TVA786442:TVA786453 UEW786442:UEW786453 UOS786442:UOS786453 UYO786442:UYO786453 VIK786442:VIK786453 VSG786442:VSG786453 WCC786442:WCC786453 WLY786442:WLY786453 WVU786442:WVU786453 JI851978:JI851989 TE851978:TE851989 ADA851978:ADA851989 AMW851978:AMW851989 AWS851978:AWS851989 BGO851978:BGO851989 BQK851978:BQK851989 CAG851978:CAG851989 CKC851978:CKC851989 CTY851978:CTY851989 DDU851978:DDU851989 DNQ851978:DNQ851989 DXM851978:DXM851989 EHI851978:EHI851989 ERE851978:ERE851989 FBA851978:FBA851989 FKW851978:FKW851989 FUS851978:FUS851989 GEO851978:GEO851989 GOK851978:GOK851989 GYG851978:GYG851989 HIC851978:HIC851989 HRY851978:HRY851989 IBU851978:IBU851989 ILQ851978:ILQ851989 IVM851978:IVM851989 JFI851978:JFI851989 JPE851978:JPE851989 JZA851978:JZA851989 KIW851978:KIW851989 KSS851978:KSS851989 LCO851978:LCO851989 LMK851978:LMK851989 LWG851978:LWG851989 MGC851978:MGC851989 MPY851978:MPY851989 MZU851978:MZU851989 NJQ851978:NJQ851989 NTM851978:NTM851989 ODI851978:ODI851989 ONE851978:ONE851989 OXA851978:OXA851989 PGW851978:PGW851989 PQS851978:PQS851989 QAO851978:QAO851989 QKK851978:QKK851989 QUG851978:QUG851989 REC851978:REC851989 RNY851978:RNY851989 RXU851978:RXU851989 SHQ851978:SHQ851989 SRM851978:SRM851989 TBI851978:TBI851989 TLE851978:TLE851989 TVA851978:TVA851989 UEW851978:UEW851989 UOS851978:UOS851989 UYO851978:UYO851989 VIK851978:VIK851989 VSG851978:VSG851989 WCC851978:WCC851989 WLY851978:WLY851989 WVU851978:WVU851989 JI917514:JI917525 TE917514:TE917525 ADA917514:ADA917525 AMW917514:AMW917525 AWS917514:AWS917525 BGO917514:BGO917525 BQK917514:BQK917525 CAG917514:CAG917525 CKC917514:CKC917525 CTY917514:CTY917525 DDU917514:DDU917525 DNQ917514:DNQ917525 DXM917514:DXM917525 EHI917514:EHI917525 ERE917514:ERE917525 FBA917514:FBA917525 FKW917514:FKW917525 FUS917514:FUS917525 GEO917514:GEO917525 GOK917514:GOK917525 GYG917514:GYG917525 HIC917514:HIC917525 HRY917514:HRY917525 IBU917514:IBU917525 ILQ917514:ILQ917525 IVM917514:IVM917525 JFI917514:JFI917525 JPE917514:JPE917525 JZA917514:JZA917525 KIW917514:KIW917525 KSS917514:KSS917525 LCO917514:LCO917525 LMK917514:LMK917525 LWG917514:LWG917525 MGC917514:MGC917525 MPY917514:MPY917525 MZU917514:MZU917525 NJQ917514:NJQ917525 NTM917514:NTM917525 ODI917514:ODI917525 ONE917514:ONE917525 OXA917514:OXA917525 PGW917514:PGW917525 PQS917514:PQS917525 QAO917514:QAO917525 QKK917514:QKK917525 QUG917514:QUG917525 REC917514:REC917525 RNY917514:RNY917525 RXU917514:RXU917525 SHQ917514:SHQ917525 SRM917514:SRM917525 TBI917514:TBI917525 TLE917514:TLE917525 TVA917514:TVA917525 UEW917514:UEW917525 UOS917514:UOS917525 UYO917514:UYO917525 VIK917514:VIK917525 VSG917514:VSG917525 WCC917514:WCC917525 WLY917514:WLY917525 WVU917514:WVU917525 JI983050:JI983061 TE983050:TE983061 ADA983050:ADA983061 AMW983050:AMW983061 AWS983050:AWS983061 BGO983050:BGO983061 BQK983050:BQK983061 CAG983050:CAG983061 CKC983050:CKC983061 CTY983050:CTY983061 DDU983050:DDU983061 DNQ983050:DNQ983061 DXM983050:DXM983061 EHI983050:EHI983061 ERE983050:ERE983061 FBA983050:FBA983061 FKW983050:FKW983061 FUS983050:FUS983061 GEO983050:GEO983061 GOK983050:GOK983061 GYG983050:GYG983061 HIC983050:HIC983061 HRY983050:HRY983061 IBU983050:IBU983061 ILQ983050:ILQ983061 IVM983050:IVM983061 JFI983050:JFI983061 JPE983050:JPE983061 JZA983050:JZA983061 KIW983050:KIW983061 KSS983050:KSS983061 LCO983050:LCO983061 LMK983050:LMK983061 LWG983050:LWG983061 MGC983050:MGC983061 MPY983050:MPY983061 MZU983050:MZU983061 NJQ983050:NJQ983061 NTM983050:NTM983061 ODI983050:ODI983061 ONE983050:ONE983061 OXA983050:OXA983061 PGW983050:PGW983061 PQS983050:PQS983061 QAO983050:QAO983061 QKK983050:QKK983061 QUG983050:QUG983061 REC983050:REC983061 RNY983050:RNY983061 RXU983050:RXU983061 SHQ983050:SHQ983061 SRM983050:SRM983061 TBI983050:TBI983061 TLE983050:TLE983061 TVA983050:TVA983061 UEW983050:UEW983061 UOS983050:UOS983061 UYO983050:UYO983061 VIK983050:VIK983061 VSG983050:VSG983061 WCC983050:WCC983061 WLY983050:WLY983061 WVU983050:WVU983061 KB65535:KC65544 TX65535:TY65544 ADT65535:ADU65544 ANP65535:ANQ65544 AXL65535:AXM65544 BHH65535:BHI65544 BRD65535:BRE65544 CAZ65535:CBA65544 CKV65535:CKW65544 CUR65535:CUS65544 DEN65535:DEO65544 DOJ65535:DOK65544 DYF65535:DYG65544 EIB65535:EIC65544 ERX65535:ERY65544 FBT65535:FBU65544 FLP65535:FLQ65544 FVL65535:FVM65544 GFH65535:GFI65544 GPD65535:GPE65544 GYZ65535:GZA65544 HIV65535:HIW65544 HSR65535:HSS65544 ICN65535:ICO65544 IMJ65535:IMK65544 IWF65535:IWG65544 JGB65535:JGC65544 JPX65535:JPY65544 JZT65535:JZU65544 KJP65535:KJQ65544 KTL65535:KTM65544 LDH65535:LDI65544 LND65535:LNE65544 LWZ65535:LXA65544 MGV65535:MGW65544 MQR65535:MQS65544 NAN65535:NAO65544 NKJ65535:NKK65544 NUF65535:NUG65544 OEB65535:OEC65544 ONX65535:ONY65544 OXT65535:OXU65544 PHP65535:PHQ65544 PRL65535:PRM65544 QBH65535:QBI65544 QLD65535:QLE65544 QUZ65535:QVA65544 REV65535:REW65544 ROR65535:ROS65544 RYN65535:RYO65544 SIJ65535:SIK65544 SSF65535:SSG65544 TCB65535:TCC65544 TLX65535:TLY65544 TVT65535:TVU65544 UFP65535:UFQ65544 UPL65535:UPM65544 UZH65535:UZI65544 VJD65535:VJE65544 VSZ65535:VTA65544 WCV65535:WCW65544 WMR65535:WMS65544 WWN65535:WWO65544 KB131071:KC131080 TX131071:TY131080 ADT131071:ADU131080 ANP131071:ANQ131080 AXL131071:AXM131080 BHH131071:BHI131080 BRD131071:BRE131080 CAZ131071:CBA131080 CKV131071:CKW131080 CUR131071:CUS131080 DEN131071:DEO131080 DOJ131071:DOK131080 DYF131071:DYG131080 EIB131071:EIC131080 ERX131071:ERY131080 FBT131071:FBU131080 FLP131071:FLQ131080 FVL131071:FVM131080 GFH131071:GFI131080 GPD131071:GPE131080 GYZ131071:GZA131080 HIV131071:HIW131080 HSR131071:HSS131080 ICN131071:ICO131080 IMJ131071:IMK131080 IWF131071:IWG131080 JGB131071:JGC131080 JPX131071:JPY131080 JZT131071:JZU131080 KJP131071:KJQ131080 KTL131071:KTM131080 LDH131071:LDI131080 LND131071:LNE131080 LWZ131071:LXA131080 MGV131071:MGW131080 MQR131071:MQS131080 NAN131071:NAO131080 NKJ131071:NKK131080 NUF131071:NUG131080 OEB131071:OEC131080 ONX131071:ONY131080 OXT131071:OXU131080 PHP131071:PHQ131080 PRL131071:PRM131080 QBH131071:QBI131080 QLD131071:QLE131080 QUZ131071:QVA131080 REV131071:REW131080 ROR131071:ROS131080 RYN131071:RYO131080 SIJ131071:SIK131080 SSF131071:SSG131080 TCB131071:TCC131080 TLX131071:TLY131080 TVT131071:TVU131080 UFP131071:UFQ131080 UPL131071:UPM131080 UZH131071:UZI131080 VJD131071:VJE131080 VSZ131071:VTA131080 WCV131071:WCW131080 WMR131071:WMS131080 WWN131071:WWO131080 KB196607:KC196616 TX196607:TY196616 ADT196607:ADU196616 ANP196607:ANQ196616 AXL196607:AXM196616 BHH196607:BHI196616 BRD196607:BRE196616 CAZ196607:CBA196616 CKV196607:CKW196616 CUR196607:CUS196616 DEN196607:DEO196616 DOJ196607:DOK196616 DYF196607:DYG196616 EIB196607:EIC196616 ERX196607:ERY196616 FBT196607:FBU196616 FLP196607:FLQ196616 FVL196607:FVM196616 GFH196607:GFI196616 GPD196607:GPE196616 GYZ196607:GZA196616 HIV196607:HIW196616 HSR196607:HSS196616 ICN196607:ICO196616 IMJ196607:IMK196616 IWF196607:IWG196616 JGB196607:JGC196616 JPX196607:JPY196616 JZT196607:JZU196616 KJP196607:KJQ196616 KTL196607:KTM196616 LDH196607:LDI196616 LND196607:LNE196616 LWZ196607:LXA196616 MGV196607:MGW196616 MQR196607:MQS196616 NAN196607:NAO196616 NKJ196607:NKK196616 NUF196607:NUG196616 OEB196607:OEC196616 ONX196607:ONY196616 OXT196607:OXU196616 PHP196607:PHQ196616 PRL196607:PRM196616 QBH196607:QBI196616 QLD196607:QLE196616 QUZ196607:QVA196616 REV196607:REW196616 ROR196607:ROS196616 RYN196607:RYO196616 SIJ196607:SIK196616 SSF196607:SSG196616 TCB196607:TCC196616 TLX196607:TLY196616 TVT196607:TVU196616 UFP196607:UFQ196616 UPL196607:UPM196616 UZH196607:UZI196616 VJD196607:VJE196616 VSZ196607:VTA196616 WCV196607:WCW196616 WMR196607:WMS196616 WWN196607:WWO196616 KB262143:KC262152 TX262143:TY262152 ADT262143:ADU262152 ANP262143:ANQ262152 AXL262143:AXM262152 BHH262143:BHI262152 BRD262143:BRE262152 CAZ262143:CBA262152 CKV262143:CKW262152 CUR262143:CUS262152 DEN262143:DEO262152 DOJ262143:DOK262152 DYF262143:DYG262152 EIB262143:EIC262152 ERX262143:ERY262152 FBT262143:FBU262152 FLP262143:FLQ262152 FVL262143:FVM262152 GFH262143:GFI262152 GPD262143:GPE262152 GYZ262143:GZA262152 HIV262143:HIW262152 HSR262143:HSS262152 ICN262143:ICO262152 IMJ262143:IMK262152 IWF262143:IWG262152 JGB262143:JGC262152 JPX262143:JPY262152 JZT262143:JZU262152 KJP262143:KJQ262152 KTL262143:KTM262152 LDH262143:LDI262152 LND262143:LNE262152 LWZ262143:LXA262152 MGV262143:MGW262152 MQR262143:MQS262152 NAN262143:NAO262152 NKJ262143:NKK262152 NUF262143:NUG262152 OEB262143:OEC262152 ONX262143:ONY262152 OXT262143:OXU262152 PHP262143:PHQ262152 PRL262143:PRM262152 QBH262143:QBI262152 QLD262143:QLE262152 QUZ262143:QVA262152 REV262143:REW262152 ROR262143:ROS262152 RYN262143:RYO262152 SIJ262143:SIK262152 SSF262143:SSG262152 TCB262143:TCC262152 TLX262143:TLY262152 TVT262143:TVU262152 UFP262143:UFQ262152 UPL262143:UPM262152 UZH262143:UZI262152 VJD262143:VJE262152 VSZ262143:VTA262152 WCV262143:WCW262152 WMR262143:WMS262152 WWN262143:WWO262152 KB327679:KC327688 TX327679:TY327688 ADT327679:ADU327688 ANP327679:ANQ327688 AXL327679:AXM327688 BHH327679:BHI327688 BRD327679:BRE327688 CAZ327679:CBA327688 CKV327679:CKW327688 CUR327679:CUS327688 DEN327679:DEO327688 DOJ327679:DOK327688 DYF327679:DYG327688 EIB327679:EIC327688 ERX327679:ERY327688 FBT327679:FBU327688 FLP327679:FLQ327688 FVL327679:FVM327688 GFH327679:GFI327688 GPD327679:GPE327688 GYZ327679:GZA327688 HIV327679:HIW327688 HSR327679:HSS327688 ICN327679:ICO327688 IMJ327679:IMK327688 IWF327679:IWG327688 JGB327679:JGC327688 JPX327679:JPY327688 JZT327679:JZU327688 KJP327679:KJQ327688 KTL327679:KTM327688 LDH327679:LDI327688 LND327679:LNE327688 LWZ327679:LXA327688 MGV327679:MGW327688 MQR327679:MQS327688 NAN327679:NAO327688 NKJ327679:NKK327688 NUF327679:NUG327688 OEB327679:OEC327688 ONX327679:ONY327688 OXT327679:OXU327688 PHP327679:PHQ327688 PRL327679:PRM327688 QBH327679:QBI327688 QLD327679:QLE327688 QUZ327679:QVA327688 REV327679:REW327688 ROR327679:ROS327688 RYN327679:RYO327688 SIJ327679:SIK327688 SSF327679:SSG327688 TCB327679:TCC327688 TLX327679:TLY327688 TVT327679:TVU327688 UFP327679:UFQ327688 UPL327679:UPM327688 UZH327679:UZI327688 VJD327679:VJE327688 VSZ327679:VTA327688 WCV327679:WCW327688 WMR327679:WMS327688 WWN327679:WWO327688 KB393215:KC393224 TX393215:TY393224 ADT393215:ADU393224 ANP393215:ANQ393224 AXL393215:AXM393224 BHH393215:BHI393224 BRD393215:BRE393224 CAZ393215:CBA393224 CKV393215:CKW393224 CUR393215:CUS393224 DEN393215:DEO393224 DOJ393215:DOK393224 DYF393215:DYG393224 EIB393215:EIC393224 ERX393215:ERY393224 FBT393215:FBU393224 FLP393215:FLQ393224 FVL393215:FVM393224 GFH393215:GFI393224 GPD393215:GPE393224 GYZ393215:GZA393224 HIV393215:HIW393224 HSR393215:HSS393224 ICN393215:ICO393224 IMJ393215:IMK393224 IWF393215:IWG393224 JGB393215:JGC393224 JPX393215:JPY393224 JZT393215:JZU393224 KJP393215:KJQ393224 KTL393215:KTM393224 LDH393215:LDI393224 LND393215:LNE393224 LWZ393215:LXA393224 MGV393215:MGW393224 MQR393215:MQS393224 NAN393215:NAO393224 NKJ393215:NKK393224 NUF393215:NUG393224 OEB393215:OEC393224 ONX393215:ONY393224 OXT393215:OXU393224 PHP393215:PHQ393224 PRL393215:PRM393224 QBH393215:QBI393224 QLD393215:QLE393224 QUZ393215:QVA393224 REV393215:REW393224 ROR393215:ROS393224 RYN393215:RYO393224 SIJ393215:SIK393224 SSF393215:SSG393224 TCB393215:TCC393224 TLX393215:TLY393224 TVT393215:TVU393224 UFP393215:UFQ393224 UPL393215:UPM393224 UZH393215:UZI393224 VJD393215:VJE393224 VSZ393215:VTA393224 WCV393215:WCW393224 WMR393215:WMS393224 WWN393215:WWO393224 KB458751:KC458760 TX458751:TY458760 ADT458751:ADU458760 ANP458751:ANQ458760 AXL458751:AXM458760 BHH458751:BHI458760 BRD458751:BRE458760 CAZ458751:CBA458760 CKV458751:CKW458760 CUR458751:CUS458760 DEN458751:DEO458760 DOJ458751:DOK458760 DYF458751:DYG458760 EIB458751:EIC458760 ERX458751:ERY458760 FBT458751:FBU458760 FLP458751:FLQ458760 FVL458751:FVM458760 GFH458751:GFI458760 GPD458751:GPE458760 GYZ458751:GZA458760 HIV458751:HIW458760 HSR458751:HSS458760 ICN458751:ICO458760 IMJ458751:IMK458760 IWF458751:IWG458760 JGB458751:JGC458760 JPX458751:JPY458760 JZT458751:JZU458760 KJP458751:KJQ458760 KTL458751:KTM458760 LDH458751:LDI458760 LND458751:LNE458760 LWZ458751:LXA458760 MGV458751:MGW458760 MQR458751:MQS458760 NAN458751:NAO458760 NKJ458751:NKK458760 NUF458751:NUG458760 OEB458751:OEC458760 ONX458751:ONY458760 OXT458751:OXU458760 PHP458751:PHQ458760 PRL458751:PRM458760 QBH458751:QBI458760 QLD458751:QLE458760 QUZ458751:QVA458760 REV458751:REW458760 ROR458751:ROS458760 RYN458751:RYO458760 SIJ458751:SIK458760 SSF458751:SSG458760 TCB458751:TCC458760 TLX458751:TLY458760 TVT458751:TVU458760 UFP458751:UFQ458760 UPL458751:UPM458760 UZH458751:UZI458760 VJD458751:VJE458760 VSZ458751:VTA458760 WCV458751:WCW458760 WMR458751:WMS458760 WWN458751:WWO458760 KB524287:KC524296 TX524287:TY524296 ADT524287:ADU524296 ANP524287:ANQ524296 AXL524287:AXM524296 BHH524287:BHI524296 BRD524287:BRE524296 CAZ524287:CBA524296 CKV524287:CKW524296 CUR524287:CUS524296 DEN524287:DEO524296 DOJ524287:DOK524296 DYF524287:DYG524296 EIB524287:EIC524296 ERX524287:ERY524296 FBT524287:FBU524296 FLP524287:FLQ524296 FVL524287:FVM524296 GFH524287:GFI524296 GPD524287:GPE524296 GYZ524287:GZA524296 HIV524287:HIW524296 HSR524287:HSS524296 ICN524287:ICO524296 IMJ524287:IMK524296 IWF524287:IWG524296 JGB524287:JGC524296 JPX524287:JPY524296 JZT524287:JZU524296 KJP524287:KJQ524296 KTL524287:KTM524296 LDH524287:LDI524296 LND524287:LNE524296 LWZ524287:LXA524296 MGV524287:MGW524296 MQR524287:MQS524296 NAN524287:NAO524296 NKJ524287:NKK524296 NUF524287:NUG524296 OEB524287:OEC524296 ONX524287:ONY524296 OXT524287:OXU524296 PHP524287:PHQ524296 PRL524287:PRM524296 QBH524287:QBI524296 QLD524287:QLE524296 QUZ524287:QVA524296 REV524287:REW524296 ROR524287:ROS524296 RYN524287:RYO524296 SIJ524287:SIK524296 SSF524287:SSG524296 TCB524287:TCC524296 TLX524287:TLY524296 TVT524287:TVU524296 UFP524287:UFQ524296 UPL524287:UPM524296 UZH524287:UZI524296 VJD524287:VJE524296 VSZ524287:VTA524296 WCV524287:WCW524296 WMR524287:WMS524296 WWN524287:WWO524296 KB589823:KC589832 TX589823:TY589832 ADT589823:ADU589832 ANP589823:ANQ589832 AXL589823:AXM589832 BHH589823:BHI589832 BRD589823:BRE589832 CAZ589823:CBA589832 CKV589823:CKW589832 CUR589823:CUS589832 DEN589823:DEO589832 DOJ589823:DOK589832 DYF589823:DYG589832 EIB589823:EIC589832 ERX589823:ERY589832 FBT589823:FBU589832 FLP589823:FLQ589832 FVL589823:FVM589832 GFH589823:GFI589832 GPD589823:GPE589832 GYZ589823:GZA589832 HIV589823:HIW589832 HSR589823:HSS589832 ICN589823:ICO589832 IMJ589823:IMK589832 IWF589823:IWG589832 JGB589823:JGC589832 JPX589823:JPY589832 JZT589823:JZU589832 KJP589823:KJQ589832 KTL589823:KTM589832 LDH589823:LDI589832 LND589823:LNE589832 LWZ589823:LXA589832 MGV589823:MGW589832 MQR589823:MQS589832 NAN589823:NAO589832 NKJ589823:NKK589832 NUF589823:NUG589832 OEB589823:OEC589832 ONX589823:ONY589832 OXT589823:OXU589832 PHP589823:PHQ589832 PRL589823:PRM589832 QBH589823:QBI589832 QLD589823:QLE589832 QUZ589823:QVA589832 REV589823:REW589832 ROR589823:ROS589832 RYN589823:RYO589832 SIJ589823:SIK589832 SSF589823:SSG589832 TCB589823:TCC589832 TLX589823:TLY589832 TVT589823:TVU589832 UFP589823:UFQ589832 UPL589823:UPM589832 UZH589823:UZI589832 VJD589823:VJE589832 VSZ589823:VTA589832 WCV589823:WCW589832 WMR589823:WMS589832 WWN589823:WWO589832 KB655359:KC655368 TX655359:TY655368 ADT655359:ADU655368 ANP655359:ANQ655368 AXL655359:AXM655368 BHH655359:BHI655368 BRD655359:BRE655368 CAZ655359:CBA655368 CKV655359:CKW655368 CUR655359:CUS655368 DEN655359:DEO655368 DOJ655359:DOK655368 DYF655359:DYG655368 EIB655359:EIC655368 ERX655359:ERY655368 FBT655359:FBU655368 FLP655359:FLQ655368 FVL655359:FVM655368 GFH655359:GFI655368 GPD655359:GPE655368 GYZ655359:GZA655368 HIV655359:HIW655368 HSR655359:HSS655368 ICN655359:ICO655368 IMJ655359:IMK655368 IWF655359:IWG655368 JGB655359:JGC655368 JPX655359:JPY655368 JZT655359:JZU655368 KJP655359:KJQ655368 KTL655359:KTM655368 LDH655359:LDI655368 LND655359:LNE655368 LWZ655359:LXA655368 MGV655359:MGW655368 MQR655359:MQS655368 NAN655359:NAO655368 NKJ655359:NKK655368 NUF655359:NUG655368 OEB655359:OEC655368 ONX655359:ONY655368 OXT655359:OXU655368 PHP655359:PHQ655368 PRL655359:PRM655368 QBH655359:QBI655368 QLD655359:QLE655368 QUZ655359:QVA655368 REV655359:REW655368 ROR655359:ROS655368 RYN655359:RYO655368 SIJ655359:SIK655368 SSF655359:SSG655368 TCB655359:TCC655368 TLX655359:TLY655368 TVT655359:TVU655368 UFP655359:UFQ655368 UPL655359:UPM655368 UZH655359:UZI655368 VJD655359:VJE655368 VSZ655359:VTA655368 WCV655359:WCW655368 WMR655359:WMS655368 WWN655359:WWO655368 KB720895:KC720904 TX720895:TY720904 ADT720895:ADU720904 ANP720895:ANQ720904 AXL720895:AXM720904 BHH720895:BHI720904 BRD720895:BRE720904 CAZ720895:CBA720904 CKV720895:CKW720904 CUR720895:CUS720904 DEN720895:DEO720904 DOJ720895:DOK720904 DYF720895:DYG720904 EIB720895:EIC720904 ERX720895:ERY720904 FBT720895:FBU720904 FLP720895:FLQ720904 FVL720895:FVM720904 GFH720895:GFI720904 GPD720895:GPE720904 GYZ720895:GZA720904 HIV720895:HIW720904 HSR720895:HSS720904 ICN720895:ICO720904 IMJ720895:IMK720904 IWF720895:IWG720904 JGB720895:JGC720904 JPX720895:JPY720904 JZT720895:JZU720904 KJP720895:KJQ720904 KTL720895:KTM720904 LDH720895:LDI720904 LND720895:LNE720904 LWZ720895:LXA720904 MGV720895:MGW720904 MQR720895:MQS720904 NAN720895:NAO720904 NKJ720895:NKK720904 NUF720895:NUG720904 OEB720895:OEC720904 ONX720895:ONY720904 OXT720895:OXU720904 PHP720895:PHQ720904 PRL720895:PRM720904 QBH720895:QBI720904 QLD720895:QLE720904 QUZ720895:QVA720904 REV720895:REW720904 ROR720895:ROS720904 RYN720895:RYO720904 SIJ720895:SIK720904 SSF720895:SSG720904 TCB720895:TCC720904 TLX720895:TLY720904 TVT720895:TVU720904 UFP720895:UFQ720904 UPL720895:UPM720904 UZH720895:UZI720904 VJD720895:VJE720904 VSZ720895:VTA720904 WCV720895:WCW720904 WMR720895:WMS720904 WWN720895:WWO720904 KB786431:KC786440 TX786431:TY786440 ADT786431:ADU786440 ANP786431:ANQ786440 AXL786431:AXM786440 BHH786431:BHI786440 BRD786431:BRE786440 CAZ786431:CBA786440 CKV786431:CKW786440 CUR786431:CUS786440 DEN786431:DEO786440 DOJ786431:DOK786440 DYF786431:DYG786440 EIB786431:EIC786440 ERX786431:ERY786440 FBT786431:FBU786440 FLP786431:FLQ786440 FVL786431:FVM786440 GFH786431:GFI786440 GPD786431:GPE786440 GYZ786431:GZA786440 HIV786431:HIW786440 HSR786431:HSS786440 ICN786431:ICO786440 IMJ786431:IMK786440 IWF786431:IWG786440 JGB786431:JGC786440 JPX786431:JPY786440 JZT786431:JZU786440 KJP786431:KJQ786440 KTL786431:KTM786440 LDH786431:LDI786440 LND786431:LNE786440 LWZ786431:LXA786440 MGV786431:MGW786440 MQR786431:MQS786440 NAN786431:NAO786440 NKJ786431:NKK786440 NUF786431:NUG786440 OEB786431:OEC786440 ONX786431:ONY786440 OXT786431:OXU786440 PHP786431:PHQ786440 PRL786431:PRM786440 QBH786431:QBI786440 QLD786431:QLE786440 QUZ786431:QVA786440 REV786431:REW786440 ROR786431:ROS786440 RYN786431:RYO786440 SIJ786431:SIK786440 SSF786431:SSG786440 TCB786431:TCC786440 TLX786431:TLY786440 TVT786431:TVU786440 UFP786431:UFQ786440 UPL786431:UPM786440 UZH786431:UZI786440 VJD786431:VJE786440 VSZ786431:VTA786440 WCV786431:WCW786440 WMR786431:WMS786440 WWN786431:WWO786440 KB851967:KC851976 TX851967:TY851976 ADT851967:ADU851976 ANP851967:ANQ851976 AXL851967:AXM851976 BHH851967:BHI851976 BRD851967:BRE851976 CAZ851967:CBA851976 CKV851967:CKW851976 CUR851967:CUS851976 DEN851967:DEO851976 DOJ851967:DOK851976 DYF851967:DYG851976 EIB851967:EIC851976 ERX851967:ERY851976 FBT851967:FBU851976 FLP851967:FLQ851976 FVL851967:FVM851976 GFH851967:GFI851976 GPD851967:GPE851976 GYZ851967:GZA851976 HIV851967:HIW851976 HSR851967:HSS851976 ICN851967:ICO851976 IMJ851967:IMK851976 IWF851967:IWG851976 JGB851967:JGC851976 JPX851967:JPY851976 JZT851967:JZU851976 KJP851967:KJQ851976 KTL851967:KTM851976 LDH851967:LDI851976 LND851967:LNE851976 LWZ851967:LXA851976 MGV851967:MGW851976 MQR851967:MQS851976 NAN851967:NAO851976 NKJ851967:NKK851976 NUF851967:NUG851976 OEB851967:OEC851976 ONX851967:ONY851976 OXT851967:OXU851976 PHP851967:PHQ851976 PRL851967:PRM851976 QBH851967:QBI851976 QLD851967:QLE851976 QUZ851967:QVA851976 REV851967:REW851976 ROR851967:ROS851976 RYN851967:RYO851976 SIJ851967:SIK851976 SSF851967:SSG851976 TCB851967:TCC851976 TLX851967:TLY851976 TVT851967:TVU851976 UFP851967:UFQ851976 UPL851967:UPM851976 UZH851967:UZI851976 VJD851967:VJE851976 VSZ851967:VTA851976 WCV851967:WCW851976 WMR851967:WMS851976 WWN851967:WWO851976 KB917503:KC917512 TX917503:TY917512 ADT917503:ADU917512 ANP917503:ANQ917512 AXL917503:AXM917512 BHH917503:BHI917512 BRD917503:BRE917512 CAZ917503:CBA917512 CKV917503:CKW917512 CUR917503:CUS917512 DEN917503:DEO917512 DOJ917503:DOK917512 DYF917503:DYG917512 EIB917503:EIC917512 ERX917503:ERY917512 FBT917503:FBU917512 FLP917503:FLQ917512 FVL917503:FVM917512 GFH917503:GFI917512 GPD917503:GPE917512 GYZ917503:GZA917512 HIV917503:HIW917512 HSR917503:HSS917512 ICN917503:ICO917512 IMJ917503:IMK917512 IWF917503:IWG917512 JGB917503:JGC917512 JPX917503:JPY917512 JZT917503:JZU917512 KJP917503:KJQ917512 KTL917503:KTM917512 LDH917503:LDI917512 LND917503:LNE917512 LWZ917503:LXA917512 MGV917503:MGW917512 MQR917503:MQS917512 NAN917503:NAO917512 NKJ917503:NKK917512 NUF917503:NUG917512 OEB917503:OEC917512 ONX917503:ONY917512 OXT917503:OXU917512 PHP917503:PHQ917512 PRL917503:PRM917512 QBH917503:QBI917512 QLD917503:QLE917512 QUZ917503:QVA917512 REV917503:REW917512 ROR917503:ROS917512 RYN917503:RYO917512 SIJ917503:SIK917512 SSF917503:SSG917512 TCB917503:TCC917512 TLX917503:TLY917512 TVT917503:TVU917512 UFP917503:UFQ917512 UPL917503:UPM917512 UZH917503:UZI917512 VJD917503:VJE917512 VSZ917503:VTA917512 WCV917503:WCW917512 WMR917503:WMS917512 WWN917503:WWO917512 KB983039:KC983048 TX983039:TY983048 ADT983039:ADU983048 ANP983039:ANQ983048 AXL983039:AXM983048 BHH983039:BHI983048 BRD983039:BRE983048 CAZ983039:CBA983048 CKV983039:CKW983048 CUR983039:CUS983048 DEN983039:DEO983048 DOJ983039:DOK983048 DYF983039:DYG983048 EIB983039:EIC983048 ERX983039:ERY983048 FBT983039:FBU983048 FLP983039:FLQ983048 FVL983039:FVM983048 GFH983039:GFI983048 GPD983039:GPE983048 GYZ983039:GZA983048 HIV983039:HIW983048 HSR983039:HSS983048 ICN983039:ICO983048 IMJ983039:IMK983048 IWF983039:IWG983048 JGB983039:JGC983048 JPX983039:JPY983048 JZT983039:JZU983048 KJP983039:KJQ983048 KTL983039:KTM983048 LDH983039:LDI983048 LND983039:LNE983048 LWZ983039:LXA983048 MGV983039:MGW983048 MQR983039:MQS983048 NAN983039:NAO983048 NKJ983039:NKK983048 NUF983039:NUG983048 OEB983039:OEC983048 ONX983039:ONY983048 OXT983039:OXU983048 PHP983039:PHQ983048 PRL983039:PRM983048 QBH983039:QBI983048 QLD983039:QLE983048 QUZ983039:QVA983048 REV983039:REW983048 ROR983039:ROS983048 RYN983039:RYO983048 SIJ983039:SIK983048 SSF983039:SSG983048 TCB983039:TCC983048 TLX983039:TLY983048 TVT983039:TVU983048 UFP983039:UFQ983048 UPL983039:UPM983048 UZH983039:UZI983048 VJD983039:VJE983048 VSZ983039:VTA983048 WCV983039:WCW983048 WMR983039:WMS983048 WWN983039:WWO983048 AH65536 KD65536 TZ65536 ADV65536 ANR65536 AXN65536 BHJ65536 BRF65536 CBB65536 CKX65536 CUT65536 DEP65536 DOL65536 DYH65536 EID65536 ERZ65536 FBV65536 FLR65536 FVN65536 GFJ65536 GPF65536 GZB65536 HIX65536 HST65536 ICP65536 IML65536 IWH65536 JGD65536 JPZ65536 JZV65536 KJR65536 KTN65536 LDJ65536 LNF65536 LXB65536 MGX65536 MQT65536 NAP65536 NKL65536 NUH65536 OED65536 ONZ65536 OXV65536 PHR65536 PRN65536 QBJ65536 QLF65536 QVB65536 REX65536 ROT65536 RYP65536 SIL65536 SSH65536 TCD65536 TLZ65536 TVV65536 UFR65536 UPN65536 UZJ65536 VJF65536 VTB65536 WCX65536 WMT65536 WWP65536 AH131072 KD131072 TZ131072 ADV131072 ANR131072 AXN131072 BHJ131072 BRF131072 CBB131072 CKX131072 CUT131072 DEP131072 DOL131072 DYH131072 EID131072 ERZ131072 FBV131072 FLR131072 FVN131072 GFJ131072 GPF131072 GZB131072 HIX131072 HST131072 ICP131072 IML131072 IWH131072 JGD131072 JPZ131072 JZV131072 KJR131072 KTN131072 LDJ131072 LNF131072 LXB131072 MGX131072 MQT131072 NAP131072 NKL131072 NUH131072 OED131072 ONZ131072 OXV131072 PHR131072 PRN131072 QBJ131072 QLF131072 QVB131072 REX131072 ROT131072 RYP131072 SIL131072 SSH131072 TCD131072 TLZ131072 TVV131072 UFR131072 UPN131072 UZJ131072 VJF131072 VTB131072 WCX131072 WMT131072 WWP131072 AH196608 KD196608 TZ196608 ADV196608 ANR196608 AXN196608 BHJ196608 BRF196608 CBB196608 CKX196608 CUT196608 DEP196608 DOL196608 DYH196608 EID196608 ERZ196608 FBV196608 FLR196608 FVN196608 GFJ196608 GPF196608 GZB196608 HIX196608 HST196608 ICP196608 IML196608 IWH196608 JGD196608 JPZ196608 JZV196608 KJR196608 KTN196608 LDJ196608 LNF196608 LXB196608 MGX196608 MQT196608 NAP196608 NKL196608 NUH196608 OED196608 ONZ196608 OXV196608 PHR196608 PRN196608 QBJ196608 QLF196608 QVB196608 REX196608 ROT196608 RYP196608 SIL196608 SSH196608 TCD196608 TLZ196608 TVV196608 UFR196608 UPN196608 UZJ196608 VJF196608 VTB196608 WCX196608 WMT196608 WWP196608 AH262144 KD262144 TZ262144 ADV262144 ANR262144 AXN262144 BHJ262144 BRF262144 CBB262144 CKX262144 CUT262144 DEP262144 DOL262144 DYH262144 EID262144 ERZ262144 FBV262144 FLR262144 FVN262144 GFJ262144 GPF262144 GZB262144 HIX262144 HST262144 ICP262144 IML262144 IWH262144 JGD262144 JPZ262144 JZV262144 KJR262144 KTN262144 LDJ262144 LNF262144 LXB262144 MGX262144 MQT262144 NAP262144 NKL262144 NUH262144 OED262144 ONZ262144 OXV262144 PHR262144 PRN262144 QBJ262144 QLF262144 QVB262144 REX262144 ROT262144 RYP262144 SIL262144 SSH262144 TCD262144 TLZ262144 TVV262144 UFR262144 UPN262144 UZJ262144 VJF262144 VTB262144 WCX262144 WMT262144 WWP262144 AH327680 KD327680 TZ327680 ADV327680 ANR327680 AXN327680 BHJ327680 BRF327680 CBB327680 CKX327680 CUT327680 DEP327680 DOL327680 DYH327680 EID327680 ERZ327680 FBV327680 FLR327680 FVN327680 GFJ327680 GPF327680 GZB327680 HIX327680 HST327680 ICP327680 IML327680 IWH327680 JGD327680 JPZ327680 JZV327680 KJR327680 KTN327680 LDJ327680 LNF327680 LXB327680 MGX327680 MQT327680 NAP327680 NKL327680 NUH327680 OED327680 ONZ327680 OXV327680 PHR327680 PRN327680 QBJ327680 QLF327680 QVB327680 REX327680 ROT327680 RYP327680 SIL327680 SSH327680 TCD327680 TLZ327680 TVV327680 UFR327680 UPN327680 UZJ327680 VJF327680 VTB327680 WCX327680 WMT327680 WWP327680 AH393216 KD393216 TZ393216 ADV393216 ANR393216 AXN393216 BHJ393216 BRF393216 CBB393216 CKX393216 CUT393216 DEP393216 DOL393216 DYH393216 EID393216 ERZ393216 FBV393216 FLR393216 FVN393216 GFJ393216 GPF393216 GZB393216 HIX393216 HST393216 ICP393216 IML393216 IWH393216 JGD393216 JPZ393216 JZV393216 KJR393216 KTN393216 LDJ393216 LNF393216 LXB393216 MGX393216 MQT393216 NAP393216 NKL393216 NUH393216 OED393216 ONZ393216 OXV393216 PHR393216 PRN393216 QBJ393216 QLF393216 QVB393216 REX393216 ROT393216 RYP393216 SIL393216 SSH393216 TCD393216 TLZ393216 TVV393216 UFR393216 UPN393216 UZJ393216 VJF393216 VTB393216 WCX393216 WMT393216 WWP393216 AH458752 KD458752 TZ458752 ADV458752 ANR458752 AXN458752 BHJ458752 BRF458752 CBB458752 CKX458752 CUT458752 DEP458752 DOL458752 DYH458752 EID458752 ERZ458752 FBV458752 FLR458752 FVN458752 GFJ458752 GPF458752 GZB458752 HIX458752 HST458752 ICP458752 IML458752 IWH458752 JGD458752 JPZ458752 JZV458752 KJR458752 KTN458752 LDJ458752 LNF458752 LXB458752 MGX458752 MQT458752 NAP458752 NKL458752 NUH458752 OED458752 ONZ458752 OXV458752 PHR458752 PRN458752 QBJ458752 QLF458752 QVB458752 REX458752 ROT458752 RYP458752 SIL458752 SSH458752 TCD458752 TLZ458752 TVV458752 UFR458752 UPN458752 UZJ458752 VJF458752 VTB458752 WCX458752 WMT458752 WWP458752 AH524288 KD524288 TZ524288 ADV524288 ANR524288 AXN524288 BHJ524288 BRF524288 CBB524288 CKX524288 CUT524288 DEP524288 DOL524288 DYH524288 EID524288 ERZ524288 FBV524288 FLR524288 FVN524288 GFJ524288 GPF524288 GZB524288 HIX524288 HST524288 ICP524288 IML524288 IWH524288 JGD524288 JPZ524288 JZV524288 KJR524288 KTN524288 LDJ524288 LNF524288 LXB524288 MGX524288 MQT524288 NAP524288 NKL524288 NUH524288 OED524288 ONZ524288 OXV524288 PHR524288 PRN524288 QBJ524288 QLF524288 QVB524288 REX524288 ROT524288 RYP524288 SIL524288 SSH524288 TCD524288 TLZ524288 TVV524288 UFR524288 UPN524288 UZJ524288 VJF524288 VTB524288 WCX524288 WMT524288 WWP524288 AH589824 KD589824 TZ589824 ADV589824 ANR589824 AXN589824 BHJ589824 BRF589824 CBB589824 CKX589824 CUT589824 DEP589824 DOL589824 DYH589824 EID589824 ERZ589824 FBV589824 FLR589824 FVN589824 GFJ589824 GPF589824 GZB589824 HIX589824 HST589824 ICP589824 IML589824 IWH589824 JGD589824 JPZ589824 JZV589824 KJR589824 KTN589824 LDJ589824 LNF589824 LXB589824 MGX589824 MQT589824 NAP589824 NKL589824 NUH589824 OED589824 ONZ589824 OXV589824 PHR589824 PRN589824 QBJ589824 QLF589824 QVB589824 REX589824 ROT589824 RYP589824 SIL589824 SSH589824 TCD589824 TLZ589824 TVV589824 UFR589824 UPN589824 UZJ589824 VJF589824 VTB589824 WCX589824 WMT589824 WWP589824 AH655360 KD655360 TZ655360 ADV655360 ANR655360 AXN655360 BHJ655360 BRF655360 CBB655360 CKX655360 CUT655360 DEP655360 DOL655360 DYH655360 EID655360 ERZ655360 FBV655360 FLR655360 FVN655360 GFJ655360 GPF655360 GZB655360 HIX655360 HST655360 ICP655360 IML655360 IWH655360 JGD655360 JPZ655360 JZV655360 KJR655360 KTN655360 LDJ655360 LNF655360 LXB655360 MGX655360 MQT655360 NAP655360 NKL655360 NUH655360 OED655360 ONZ655360 OXV655360 PHR655360 PRN655360 QBJ655360 QLF655360 QVB655360 REX655360 ROT655360 RYP655360 SIL655360 SSH655360 TCD655360 TLZ655360 TVV655360 UFR655360 UPN655360 UZJ655360 VJF655360 VTB655360 WCX655360 WMT655360 WWP655360 AH720896 KD720896 TZ720896 ADV720896 ANR720896 AXN720896 BHJ720896 BRF720896 CBB720896 CKX720896 CUT720896 DEP720896 DOL720896 DYH720896 EID720896 ERZ720896 FBV720896 FLR720896 FVN720896 GFJ720896 GPF720896 GZB720896 HIX720896 HST720896 ICP720896 IML720896 IWH720896 JGD720896 JPZ720896 JZV720896 KJR720896 KTN720896 LDJ720896 LNF720896 LXB720896 MGX720896 MQT720896 NAP720896 NKL720896 NUH720896 OED720896 ONZ720896 OXV720896 PHR720896 PRN720896 QBJ720896 QLF720896 QVB720896 REX720896 ROT720896 RYP720896 SIL720896 SSH720896 TCD720896 TLZ720896 TVV720896 UFR720896 UPN720896 UZJ720896 VJF720896 VTB720896 WCX720896 WMT720896 WWP720896 AH786432 KD786432 TZ786432 ADV786432 ANR786432 AXN786432 BHJ786432 BRF786432 CBB786432 CKX786432 CUT786432 DEP786432 DOL786432 DYH786432 EID786432 ERZ786432 FBV786432 FLR786432 FVN786432 GFJ786432 GPF786432 GZB786432 HIX786432 HST786432 ICP786432 IML786432 IWH786432 JGD786432 JPZ786432 JZV786432 KJR786432 KTN786432 LDJ786432 LNF786432 LXB786432 MGX786432 MQT786432 NAP786432 NKL786432 NUH786432 OED786432 ONZ786432 OXV786432 PHR786432 PRN786432 QBJ786432 QLF786432 QVB786432 REX786432 ROT786432 RYP786432 SIL786432 SSH786432 TCD786432 TLZ786432 TVV786432 UFR786432 UPN786432 UZJ786432 VJF786432 VTB786432 WCX786432 WMT786432 WWP786432 AH851968 KD851968 TZ851968 ADV851968 ANR851968 AXN851968 BHJ851968 BRF851968 CBB851968 CKX851968 CUT851968 DEP851968 DOL851968 DYH851968 EID851968 ERZ851968 FBV851968 FLR851968 FVN851968 GFJ851968 GPF851968 GZB851968 HIX851968 HST851968 ICP851968 IML851968 IWH851968 JGD851968 JPZ851968 JZV851968 KJR851968 KTN851968 LDJ851968 LNF851968 LXB851968 MGX851968 MQT851968 NAP851968 NKL851968 NUH851968 OED851968 ONZ851968 OXV851968 PHR851968 PRN851968 QBJ851968 QLF851968 QVB851968 REX851968 ROT851968 RYP851968 SIL851968 SSH851968 TCD851968 TLZ851968 TVV851968 UFR851968 UPN851968 UZJ851968 VJF851968 VTB851968 WCX851968 WMT851968 WWP851968 AH917504 KD917504 TZ917504 ADV917504 ANR917504 AXN917504 BHJ917504 BRF917504 CBB917504 CKX917504 CUT917504 DEP917504 DOL917504 DYH917504 EID917504 ERZ917504 FBV917504 FLR917504 FVN917504 GFJ917504 GPF917504 GZB917504 HIX917504 HST917504 ICP917504 IML917504 IWH917504 JGD917504 JPZ917504 JZV917504 KJR917504 KTN917504 LDJ917504 LNF917504 LXB917504 MGX917504 MQT917504 NAP917504 NKL917504 NUH917504 OED917504 ONZ917504 OXV917504 PHR917504 PRN917504 QBJ917504 QLF917504 QVB917504 REX917504 ROT917504 RYP917504 SIL917504 SSH917504 TCD917504 TLZ917504 TVV917504 UFR917504 UPN917504 UZJ917504 VJF917504 VTB917504 WCX917504 WMT917504 WWP917504 AH983040 KD983040 TZ983040 ADV983040 ANR983040 AXN983040 BHJ983040 BRF983040 CBB983040 CKX983040 CUT983040 DEP983040 DOL983040 DYH983040 EID983040 ERZ983040 FBV983040 FLR983040 FVN983040 GFJ983040 GPF983040 GZB983040 HIX983040 HST983040 ICP983040 IML983040 IWH983040 JGD983040 JPZ983040 JZV983040 KJR983040 KTN983040 LDJ983040 LNF983040 LXB983040 MGX983040 MQT983040 NAP983040 NKL983040 NUH983040 OED983040 ONZ983040 OXV983040 PHR983040 PRN983040 QBJ983040 QLF983040 QVB983040 REX983040 ROT983040 RYP983040 SIL983040 SSH983040 TCD983040 TLZ983040 TVV983040 UFR983040 UPN983040 UZJ983040 VJF983040 VTB983040 WCX983040 WMT983040 WWP983040 AH65538 KD65538 TZ65538 ADV65538 ANR65538 AXN65538 BHJ65538 BRF65538 CBB65538 CKX65538 CUT65538 DEP65538 DOL65538 DYH65538 EID65538 ERZ65538 FBV65538 FLR65538 FVN65538 GFJ65538 GPF65538 GZB65538 HIX65538 HST65538 ICP65538 IML65538 IWH65538 JGD65538 JPZ65538 JZV65538 KJR65538 KTN65538 LDJ65538 LNF65538 LXB65538 MGX65538 MQT65538 NAP65538 NKL65538 NUH65538 OED65538 ONZ65538 OXV65538 PHR65538 PRN65538 QBJ65538 QLF65538 QVB65538 REX65538 ROT65538 RYP65538 SIL65538 SSH65538 TCD65538 TLZ65538 TVV65538 UFR65538 UPN65538 UZJ65538 VJF65538 VTB65538 WCX65538 WMT65538 WWP65538 AH131074 KD131074 TZ131074 ADV131074 ANR131074 AXN131074 BHJ131074 BRF131074 CBB131074 CKX131074 CUT131074 DEP131074 DOL131074 DYH131074 EID131074 ERZ131074 FBV131074 FLR131074 FVN131074 GFJ131074 GPF131074 GZB131074 HIX131074 HST131074 ICP131074 IML131074 IWH131074 JGD131074 JPZ131074 JZV131074 KJR131074 KTN131074 LDJ131074 LNF131074 LXB131074 MGX131074 MQT131074 NAP131074 NKL131074 NUH131074 OED131074 ONZ131074 OXV131074 PHR131074 PRN131074 QBJ131074 QLF131074 QVB131074 REX131074 ROT131074 RYP131074 SIL131074 SSH131074 TCD131074 TLZ131074 TVV131074 UFR131074 UPN131074 UZJ131074 VJF131074 VTB131074 WCX131074 WMT131074 WWP131074 AH196610 KD196610 TZ196610 ADV196610 ANR196610 AXN196610 BHJ196610 BRF196610 CBB196610 CKX196610 CUT196610 DEP196610 DOL196610 DYH196610 EID196610 ERZ196610 FBV196610 FLR196610 FVN196610 GFJ196610 GPF196610 GZB196610 HIX196610 HST196610 ICP196610 IML196610 IWH196610 JGD196610 JPZ196610 JZV196610 KJR196610 KTN196610 LDJ196610 LNF196610 LXB196610 MGX196610 MQT196610 NAP196610 NKL196610 NUH196610 OED196610 ONZ196610 OXV196610 PHR196610 PRN196610 QBJ196610 QLF196610 QVB196610 REX196610 ROT196610 RYP196610 SIL196610 SSH196610 TCD196610 TLZ196610 TVV196610 UFR196610 UPN196610 UZJ196610 VJF196610 VTB196610 WCX196610 WMT196610 WWP196610 AH262146 KD262146 TZ262146 ADV262146 ANR262146 AXN262146 BHJ262146 BRF262146 CBB262146 CKX262146 CUT262146 DEP262146 DOL262146 DYH262146 EID262146 ERZ262146 FBV262146 FLR262146 FVN262146 GFJ262146 GPF262146 GZB262146 HIX262146 HST262146 ICP262146 IML262146 IWH262146 JGD262146 JPZ262146 JZV262146 KJR262146 KTN262146 LDJ262146 LNF262146 LXB262146 MGX262146 MQT262146 NAP262146 NKL262146 NUH262146 OED262146 ONZ262146 OXV262146 PHR262146 PRN262146 QBJ262146 QLF262146 QVB262146 REX262146 ROT262146 RYP262146 SIL262146 SSH262146 TCD262146 TLZ262146 TVV262146 UFR262146 UPN262146 UZJ262146 VJF262146 VTB262146 WCX262146 WMT262146 WWP262146 AH327682 KD327682 TZ327682 ADV327682 ANR327682 AXN327682 BHJ327682 BRF327682 CBB327682 CKX327682 CUT327682 DEP327682 DOL327682 DYH327682 EID327682 ERZ327682 FBV327682 FLR327682 FVN327682 GFJ327682 GPF327682 GZB327682 HIX327682 HST327682 ICP327682 IML327682 IWH327682 JGD327682 JPZ327682 JZV327682 KJR327682 KTN327682 LDJ327682 LNF327682 LXB327682 MGX327682 MQT327682 NAP327682 NKL327682 NUH327682 OED327682 ONZ327682 OXV327682 PHR327682 PRN327682 QBJ327682 QLF327682 QVB327682 REX327682 ROT327682 RYP327682 SIL327682 SSH327682 TCD327682 TLZ327682 TVV327682 UFR327682 UPN327682 UZJ327682 VJF327682 VTB327682 WCX327682 WMT327682 WWP327682 AH393218 KD393218 TZ393218 ADV393218 ANR393218 AXN393218 BHJ393218 BRF393218 CBB393218 CKX393218 CUT393218 DEP393218 DOL393218 DYH393218 EID393218 ERZ393218 FBV393218 FLR393218 FVN393218 GFJ393218 GPF393218 GZB393218 HIX393218 HST393218 ICP393218 IML393218 IWH393218 JGD393218 JPZ393218 JZV393218 KJR393218 KTN393218 LDJ393218 LNF393218 LXB393218 MGX393218 MQT393218 NAP393218 NKL393218 NUH393218 OED393218 ONZ393218 OXV393218 PHR393218 PRN393218 QBJ393218 QLF393218 QVB393218 REX393218 ROT393218 RYP393218 SIL393218 SSH393218 TCD393218 TLZ393218 TVV393218 UFR393218 UPN393218 UZJ393218 VJF393218 VTB393218 WCX393218 WMT393218 WWP393218 AH458754 KD458754 TZ458754 ADV458754 ANR458754 AXN458754 BHJ458754 BRF458754 CBB458754 CKX458754 CUT458754 DEP458754 DOL458754 DYH458754 EID458754 ERZ458754 FBV458754 FLR458754 FVN458754 GFJ458754 GPF458754 GZB458754 HIX458754 HST458754 ICP458754 IML458754 IWH458754 JGD458754 JPZ458754 JZV458754 KJR458754 KTN458754 LDJ458754 LNF458754 LXB458754 MGX458754 MQT458754 NAP458754 NKL458754 NUH458754 OED458754 ONZ458754 OXV458754 PHR458754 PRN458754 QBJ458754 QLF458754 QVB458754 REX458754 ROT458754 RYP458754 SIL458754 SSH458754 TCD458754 TLZ458754 TVV458754 UFR458754 UPN458754 UZJ458754 VJF458754 VTB458754 WCX458754 WMT458754 WWP458754 AH524290 KD524290 TZ524290 ADV524290 ANR524290 AXN524290 BHJ524290 BRF524290 CBB524290 CKX524290 CUT524290 DEP524290 DOL524290 DYH524290 EID524290 ERZ524290 FBV524290 FLR524290 FVN524290 GFJ524290 GPF524290 GZB524290 HIX524290 HST524290 ICP524290 IML524290 IWH524290 JGD524290 JPZ524290 JZV524290 KJR524290 KTN524290 LDJ524290 LNF524290 LXB524290 MGX524290 MQT524290 NAP524290 NKL524290 NUH524290 OED524290 ONZ524290 OXV524290 PHR524290 PRN524290 QBJ524290 QLF524290 QVB524290 REX524290 ROT524290 RYP524290 SIL524290 SSH524290 TCD524290 TLZ524290 TVV524290 UFR524290 UPN524290 UZJ524290 VJF524290 VTB524290 WCX524290 WMT524290 WWP524290 AH589826 KD589826 TZ589826 ADV589826 ANR589826 AXN589826 BHJ589826 BRF589826 CBB589826 CKX589826 CUT589826 DEP589826 DOL589826 DYH589826 EID589826 ERZ589826 FBV589826 FLR589826 FVN589826 GFJ589826 GPF589826 GZB589826 HIX589826 HST589826 ICP589826 IML589826 IWH589826 JGD589826 JPZ589826 JZV589826 KJR589826 KTN589826 LDJ589826 LNF589826 LXB589826 MGX589826 MQT589826 NAP589826 NKL589826 NUH589826 OED589826 ONZ589826 OXV589826 PHR589826 PRN589826 QBJ589826 QLF589826 QVB589826 REX589826 ROT589826 RYP589826 SIL589826 SSH589826 TCD589826 TLZ589826 TVV589826 UFR589826 UPN589826 UZJ589826 VJF589826 VTB589826 WCX589826 WMT589826 WWP589826 AH655362 KD655362 TZ655362 ADV655362 ANR655362 AXN655362 BHJ655362 BRF655362 CBB655362 CKX655362 CUT655362 DEP655362 DOL655362 DYH655362 EID655362 ERZ655362 FBV655362 FLR655362 FVN655362 GFJ655362 GPF655362 GZB655362 HIX655362 HST655362 ICP655362 IML655362 IWH655362 JGD655362 JPZ655362 JZV655362 KJR655362 KTN655362 LDJ655362 LNF655362 LXB655362 MGX655362 MQT655362 NAP655362 NKL655362 NUH655362 OED655362 ONZ655362 OXV655362 PHR655362 PRN655362 QBJ655362 QLF655362 QVB655362 REX655362 ROT655362 RYP655362 SIL655362 SSH655362 TCD655362 TLZ655362 TVV655362 UFR655362 UPN655362 UZJ655362 VJF655362 VTB655362 WCX655362 WMT655362 WWP655362 AH720898 KD720898 TZ720898 ADV720898 ANR720898 AXN720898 BHJ720898 BRF720898 CBB720898 CKX720898 CUT720898 DEP720898 DOL720898 DYH720898 EID720898 ERZ720898 FBV720898 FLR720898 FVN720898 GFJ720898 GPF720898 GZB720898 HIX720898 HST720898 ICP720898 IML720898 IWH720898 JGD720898 JPZ720898 JZV720898 KJR720898 KTN720898 LDJ720898 LNF720898 LXB720898 MGX720898 MQT720898 NAP720898 NKL720898 NUH720898 OED720898 ONZ720898 OXV720898 PHR720898 PRN720898 QBJ720898 QLF720898 QVB720898 REX720898 ROT720898 RYP720898 SIL720898 SSH720898 TCD720898 TLZ720898 TVV720898 UFR720898 UPN720898 UZJ720898 VJF720898 VTB720898 WCX720898 WMT720898 WWP720898 AH786434 KD786434 TZ786434 ADV786434 ANR786434 AXN786434 BHJ786434 BRF786434 CBB786434 CKX786434 CUT786434 DEP786434 DOL786434 DYH786434 EID786434 ERZ786434 FBV786434 FLR786434 FVN786434 GFJ786434 GPF786434 GZB786434 HIX786434 HST786434 ICP786434 IML786434 IWH786434 JGD786434 JPZ786434 JZV786434 KJR786434 KTN786434 LDJ786434 LNF786434 LXB786434 MGX786434 MQT786434 NAP786434 NKL786434 NUH786434 OED786434 ONZ786434 OXV786434 PHR786434 PRN786434 QBJ786434 QLF786434 QVB786434 REX786434 ROT786434 RYP786434 SIL786434 SSH786434 TCD786434 TLZ786434 TVV786434 UFR786434 UPN786434 UZJ786434 VJF786434 VTB786434 WCX786434 WMT786434 WWP786434 AH851970 KD851970 TZ851970 ADV851970 ANR851970 AXN851970 BHJ851970 BRF851970 CBB851970 CKX851970 CUT851970 DEP851970 DOL851970 DYH851970 EID851970 ERZ851970 FBV851970 FLR851970 FVN851970 GFJ851970 GPF851970 GZB851970 HIX851970 HST851970 ICP851970 IML851970 IWH851970 JGD851970 JPZ851970 JZV851970 KJR851970 KTN851970 LDJ851970 LNF851970 LXB851970 MGX851970 MQT851970 NAP851970 NKL851970 NUH851970 OED851970 ONZ851970 OXV851970 PHR851970 PRN851970 QBJ851970 QLF851970 QVB851970 REX851970 ROT851970 RYP851970 SIL851970 SSH851970 TCD851970 TLZ851970 TVV851970 UFR851970 UPN851970 UZJ851970 VJF851970 VTB851970 WCX851970 WMT851970 WWP851970 AH917506 KD917506 TZ917506 ADV917506 ANR917506 AXN917506 BHJ917506 BRF917506 CBB917506 CKX917506 CUT917506 DEP917506 DOL917506 DYH917506 EID917506 ERZ917506 FBV917506 FLR917506 FVN917506 GFJ917506 GPF917506 GZB917506 HIX917506 HST917506 ICP917506 IML917506 IWH917506 JGD917506 JPZ917506 JZV917506 KJR917506 KTN917506 LDJ917506 LNF917506 LXB917506 MGX917506 MQT917506 NAP917506 NKL917506 NUH917506 OED917506 ONZ917506 OXV917506 PHR917506 PRN917506 QBJ917506 QLF917506 QVB917506 REX917506 ROT917506 RYP917506 SIL917506 SSH917506 TCD917506 TLZ917506 TVV917506 UFR917506 UPN917506 UZJ917506 VJF917506 VTB917506 WCX917506 WMT917506 WWP917506 AH983042 KD983042 TZ983042 ADV983042 ANR983042 AXN983042 BHJ983042 BRF983042 CBB983042 CKX983042 CUT983042 DEP983042 DOL983042 DYH983042 EID983042 ERZ983042 FBV983042 FLR983042 FVN983042 GFJ983042 GPF983042 GZB983042 HIX983042 HST983042 ICP983042 IML983042 IWH983042 JGD983042 JPZ983042 JZV983042 KJR983042 KTN983042 LDJ983042 LNF983042 LXB983042 MGX983042 MQT983042 NAP983042 NKL983042 NUH983042 OED983042 ONZ983042 OXV983042 PHR983042 PRN983042 QBJ983042 QLF983042 QVB983042 REX983042 ROT983042 RYP983042 SIL983042 SSH983042 TCD983042 TLZ983042 TVV983042 UFR983042 UPN983042 UZJ983042 VJF983042 VTB983042 WCX983042 WMT983042 WWP983042 FV65535:FY65544 PR65535:PU65544 ZN65535:ZQ65544 AJJ65535:AJM65544 ATF65535:ATI65544 BDB65535:BDE65544 BMX65535:BNA65544 BWT65535:BWW65544 CGP65535:CGS65544 CQL65535:CQO65544 DAH65535:DAK65544 DKD65535:DKG65544 DTZ65535:DUC65544 EDV65535:EDY65544 ENR65535:ENU65544 EXN65535:EXQ65544 FHJ65535:FHM65544 FRF65535:FRI65544 GBB65535:GBE65544 GKX65535:GLA65544 GUT65535:GUW65544 HEP65535:HES65544 HOL65535:HOO65544 HYH65535:HYK65544 IID65535:IIG65544 IRZ65535:ISC65544 JBV65535:JBY65544 JLR65535:JLU65544 JVN65535:JVQ65544 KFJ65535:KFM65544 KPF65535:KPI65544 KZB65535:KZE65544 LIX65535:LJA65544 LST65535:LSW65544 MCP65535:MCS65544 MML65535:MMO65544 MWH65535:MWK65544 NGD65535:NGG65544 NPZ65535:NQC65544 NZV65535:NZY65544 OJR65535:OJU65544 OTN65535:OTQ65544 PDJ65535:PDM65544 PNF65535:PNI65544 PXB65535:PXE65544 QGX65535:QHA65544 QQT65535:QQW65544 RAP65535:RAS65544 RKL65535:RKO65544 RUH65535:RUK65544 SED65535:SEG65544 SNZ65535:SOC65544 SXV65535:SXY65544 THR65535:THU65544 TRN65535:TRQ65544 UBJ65535:UBM65544 ULF65535:ULI65544 UVB65535:UVE65544 VEX65535:VFA65544 VOT65535:VOW65544 VYP65535:VYS65544 WIL65535:WIO65544 WSH65535:WSK65544 FV131071:FY131080 PR131071:PU131080 ZN131071:ZQ131080 AJJ131071:AJM131080 ATF131071:ATI131080 BDB131071:BDE131080 BMX131071:BNA131080 BWT131071:BWW131080 CGP131071:CGS131080 CQL131071:CQO131080 DAH131071:DAK131080 DKD131071:DKG131080 DTZ131071:DUC131080 EDV131071:EDY131080 ENR131071:ENU131080 EXN131071:EXQ131080 FHJ131071:FHM131080 FRF131071:FRI131080 GBB131071:GBE131080 GKX131071:GLA131080 GUT131071:GUW131080 HEP131071:HES131080 HOL131071:HOO131080 HYH131071:HYK131080 IID131071:IIG131080 IRZ131071:ISC131080 JBV131071:JBY131080 JLR131071:JLU131080 JVN131071:JVQ131080 KFJ131071:KFM131080 KPF131071:KPI131080 KZB131071:KZE131080 LIX131071:LJA131080 LST131071:LSW131080 MCP131071:MCS131080 MML131071:MMO131080 MWH131071:MWK131080 NGD131071:NGG131080 NPZ131071:NQC131080 NZV131071:NZY131080 OJR131071:OJU131080 OTN131071:OTQ131080 PDJ131071:PDM131080 PNF131071:PNI131080 PXB131071:PXE131080 QGX131071:QHA131080 QQT131071:QQW131080 RAP131071:RAS131080 RKL131071:RKO131080 RUH131071:RUK131080 SED131071:SEG131080 SNZ131071:SOC131080 SXV131071:SXY131080 THR131071:THU131080 TRN131071:TRQ131080 UBJ131071:UBM131080 ULF131071:ULI131080 UVB131071:UVE131080 VEX131071:VFA131080 VOT131071:VOW131080 VYP131071:VYS131080 WIL131071:WIO131080 WSH131071:WSK131080 FV196607:FY196616 PR196607:PU196616 ZN196607:ZQ196616 AJJ196607:AJM196616 ATF196607:ATI196616 BDB196607:BDE196616 BMX196607:BNA196616 BWT196607:BWW196616 CGP196607:CGS196616 CQL196607:CQO196616 DAH196607:DAK196616 DKD196607:DKG196616 DTZ196607:DUC196616 EDV196607:EDY196616 ENR196607:ENU196616 EXN196607:EXQ196616 FHJ196607:FHM196616 FRF196607:FRI196616 GBB196607:GBE196616 GKX196607:GLA196616 GUT196607:GUW196616 HEP196607:HES196616 HOL196607:HOO196616 HYH196607:HYK196616 IID196607:IIG196616 IRZ196607:ISC196616 JBV196607:JBY196616 JLR196607:JLU196616 JVN196607:JVQ196616 KFJ196607:KFM196616 KPF196607:KPI196616 KZB196607:KZE196616 LIX196607:LJA196616 LST196607:LSW196616 MCP196607:MCS196616 MML196607:MMO196616 MWH196607:MWK196616 NGD196607:NGG196616 NPZ196607:NQC196616 NZV196607:NZY196616 OJR196607:OJU196616 OTN196607:OTQ196616 PDJ196607:PDM196616 PNF196607:PNI196616 PXB196607:PXE196616 QGX196607:QHA196616 QQT196607:QQW196616 RAP196607:RAS196616 RKL196607:RKO196616 RUH196607:RUK196616 SED196607:SEG196616 SNZ196607:SOC196616 SXV196607:SXY196616 THR196607:THU196616 TRN196607:TRQ196616 UBJ196607:UBM196616 ULF196607:ULI196616 UVB196607:UVE196616 VEX196607:VFA196616 VOT196607:VOW196616 VYP196607:VYS196616 WIL196607:WIO196616 WSH196607:WSK196616 FV262143:FY262152 PR262143:PU262152 ZN262143:ZQ262152 AJJ262143:AJM262152 ATF262143:ATI262152 BDB262143:BDE262152 BMX262143:BNA262152 BWT262143:BWW262152 CGP262143:CGS262152 CQL262143:CQO262152 DAH262143:DAK262152 DKD262143:DKG262152 DTZ262143:DUC262152 EDV262143:EDY262152 ENR262143:ENU262152 EXN262143:EXQ262152 FHJ262143:FHM262152 FRF262143:FRI262152 GBB262143:GBE262152 GKX262143:GLA262152 GUT262143:GUW262152 HEP262143:HES262152 HOL262143:HOO262152 HYH262143:HYK262152 IID262143:IIG262152 IRZ262143:ISC262152 JBV262143:JBY262152 JLR262143:JLU262152 JVN262143:JVQ262152 KFJ262143:KFM262152 KPF262143:KPI262152 KZB262143:KZE262152 LIX262143:LJA262152 LST262143:LSW262152 MCP262143:MCS262152 MML262143:MMO262152 MWH262143:MWK262152 NGD262143:NGG262152 NPZ262143:NQC262152 NZV262143:NZY262152 OJR262143:OJU262152 OTN262143:OTQ262152 PDJ262143:PDM262152 PNF262143:PNI262152 PXB262143:PXE262152 QGX262143:QHA262152 QQT262143:QQW262152 RAP262143:RAS262152 RKL262143:RKO262152 RUH262143:RUK262152 SED262143:SEG262152 SNZ262143:SOC262152 SXV262143:SXY262152 THR262143:THU262152 TRN262143:TRQ262152 UBJ262143:UBM262152 ULF262143:ULI262152 UVB262143:UVE262152 VEX262143:VFA262152 VOT262143:VOW262152 VYP262143:VYS262152 WIL262143:WIO262152 WSH262143:WSK262152 FV327679:FY327688 PR327679:PU327688 ZN327679:ZQ327688 AJJ327679:AJM327688 ATF327679:ATI327688 BDB327679:BDE327688 BMX327679:BNA327688 BWT327679:BWW327688 CGP327679:CGS327688 CQL327679:CQO327688 DAH327679:DAK327688 DKD327679:DKG327688 DTZ327679:DUC327688 EDV327679:EDY327688 ENR327679:ENU327688 EXN327679:EXQ327688 FHJ327679:FHM327688 FRF327679:FRI327688 GBB327679:GBE327688 GKX327679:GLA327688 GUT327679:GUW327688 HEP327679:HES327688 HOL327679:HOO327688 HYH327679:HYK327688 IID327679:IIG327688 IRZ327679:ISC327688 JBV327679:JBY327688 JLR327679:JLU327688 JVN327679:JVQ327688 KFJ327679:KFM327688 KPF327679:KPI327688 KZB327679:KZE327688 LIX327679:LJA327688 LST327679:LSW327688 MCP327679:MCS327688 MML327679:MMO327688 MWH327679:MWK327688 NGD327679:NGG327688 NPZ327679:NQC327688 NZV327679:NZY327688 OJR327679:OJU327688 OTN327679:OTQ327688 PDJ327679:PDM327688 PNF327679:PNI327688 PXB327679:PXE327688 QGX327679:QHA327688 QQT327679:QQW327688 RAP327679:RAS327688 RKL327679:RKO327688 RUH327679:RUK327688 SED327679:SEG327688 SNZ327679:SOC327688 SXV327679:SXY327688 THR327679:THU327688 TRN327679:TRQ327688 UBJ327679:UBM327688 ULF327679:ULI327688 UVB327679:UVE327688 VEX327679:VFA327688 VOT327679:VOW327688 VYP327679:VYS327688 WIL327679:WIO327688 WSH327679:WSK327688 FV393215:FY393224 PR393215:PU393224 ZN393215:ZQ393224 AJJ393215:AJM393224 ATF393215:ATI393224 BDB393215:BDE393224 BMX393215:BNA393224 BWT393215:BWW393224 CGP393215:CGS393224 CQL393215:CQO393224 DAH393215:DAK393224 DKD393215:DKG393224 DTZ393215:DUC393224 EDV393215:EDY393224 ENR393215:ENU393224 EXN393215:EXQ393224 FHJ393215:FHM393224 FRF393215:FRI393224 GBB393215:GBE393224 GKX393215:GLA393224 GUT393215:GUW393224 HEP393215:HES393224 HOL393215:HOO393224 HYH393215:HYK393224 IID393215:IIG393224 IRZ393215:ISC393224 JBV393215:JBY393224 JLR393215:JLU393224 JVN393215:JVQ393224 KFJ393215:KFM393224 KPF393215:KPI393224 KZB393215:KZE393224 LIX393215:LJA393224 LST393215:LSW393224 MCP393215:MCS393224 MML393215:MMO393224 MWH393215:MWK393224 NGD393215:NGG393224 NPZ393215:NQC393224 NZV393215:NZY393224 OJR393215:OJU393224 OTN393215:OTQ393224 PDJ393215:PDM393224 PNF393215:PNI393224 PXB393215:PXE393224 QGX393215:QHA393224 QQT393215:QQW393224 RAP393215:RAS393224 RKL393215:RKO393224 RUH393215:RUK393224 SED393215:SEG393224 SNZ393215:SOC393224 SXV393215:SXY393224 THR393215:THU393224 TRN393215:TRQ393224 UBJ393215:UBM393224 ULF393215:ULI393224 UVB393215:UVE393224 VEX393215:VFA393224 VOT393215:VOW393224 VYP393215:VYS393224 WIL393215:WIO393224 WSH393215:WSK393224 FV458751:FY458760 PR458751:PU458760 ZN458751:ZQ458760 AJJ458751:AJM458760 ATF458751:ATI458760 BDB458751:BDE458760 BMX458751:BNA458760 BWT458751:BWW458760 CGP458751:CGS458760 CQL458751:CQO458760 DAH458751:DAK458760 DKD458751:DKG458760 DTZ458751:DUC458760 EDV458751:EDY458760 ENR458751:ENU458760 EXN458751:EXQ458760 FHJ458751:FHM458760 FRF458751:FRI458760 GBB458751:GBE458760 GKX458751:GLA458760 GUT458751:GUW458760 HEP458751:HES458760 HOL458751:HOO458760 HYH458751:HYK458760 IID458751:IIG458760 IRZ458751:ISC458760 JBV458751:JBY458760 JLR458751:JLU458760 JVN458751:JVQ458760 KFJ458751:KFM458760 KPF458751:KPI458760 KZB458751:KZE458760 LIX458751:LJA458760 LST458751:LSW458760 MCP458751:MCS458760 MML458751:MMO458760 MWH458751:MWK458760 NGD458751:NGG458760 NPZ458751:NQC458760 NZV458751:NZY458760 OJR458751:OJU458760 OTN458751:OTQ458760 PDJ458751:PDM458760 PNF458751:PNI458760 PXB458751:PXE458760 QGX458751:QHA458760 QQT458751:QQW458760 RAP458751:RAS458760 RKL458751:RKO458760 RUH458751:RUK458760 SED458751:SEG458760 SNZ458751:SOC458760 SXV458751:SXY458760 THR458751:THU458760 TRN458751:TRQ458760 UBJ458751:UBM458760 ULF458751:ULI458760 UVB458751:UVE458760 VEX458751:VFA458760 VOT458751:VOW458760 VYP458751:VYS458760 WIL458751:WIO458760 WSH458751:WSK458760 FV524287:FY524296 PR524287:PU524296 ZN524287:ZQ524296 AJJ524287:AJM524296 ATF524287:ATI524296 BDB524287:BDE524296 BMX524287:BNA524296 BWT524287:BWW524296 CGP524287:CGS524296 CQL524287:CQO524296 DAH524287:DAK524296 DKD524287:DKG524296 DTZ524287:DUC524296 EDV524287:EDY524296 ENR524287:ENU524296 EXN524287:EXQ524296 FHJ524287:FHM524296 FRF524287:FRI524296 GBB524287:GBE524296 GKX524287:GLA524296 GUT524287:GUW524296 HEP524287:HES524296 HOL524287:HOO524296 HYH524287:HYK524296 IID524287:IIG524296 IRZ524287:ISC524296 JBV524287:JBY524296 JLR524287:JLU524296 JVN524287:JVQ524296 KFJ524287:KFM524296 KPF524287:KPI524296 KZB524287:KZE524296 LIX524287:LJA524296 LST524287:LSW524296 MCP524287:MCS524296 MML524287:MMO524296 MWH524287:MWK524296 NGD524287:NGG524296 NPZ524287:NQC524296 NZV524287:NZY524296 OJR524287:OJU524296 OTN524287:OTQ524296 PDJ524287:PDM524296 PNF524287:PNI524296 PXB524287:PXE524296 QGX524287:QHA524296 QQT524287:QQW524296 RAP524287:RAS524296 RKL524287:RKO524296 RUH524287:RUK524296 SED524287:SEG524296 SNZ524287:SOC524296 SXV524287:SXY524296 THR524287:THU524296 TRN524287:TRQ524296 UBJ524287:UBM524296 ULF524287:ULI524296 UVB524287:UVE524296 VEX524287:VFA524296 VOT524287:VOW524296 VYP524287:VYS524296 WIL524287:WIO524296 WSH524287:WSK524296 FV589823:FY589832 PR589823:PU589832 ZN589823:ZQ589832 AJJ589823:AJM589832 ATF589823:ATI589832 BDB589823:BDE589832 BMX589823:BNA589832 BWT589823:BWW589832 CGP589823:CGS589832 CQL589823:CQO589832 DAH589823:DAK589832 DKD589823:DKG589832 DTZ589823:DUC589832 EDV589823:EDY589832 ENR589823:ENU589832 EXN589823:EXQ589832 FHJ589823:FHM589832 FRF589823:FRI589832 GBB589823:GBE589832 GKX589823:GLA589832 GUT589823:GUW589832 HEP589823:HES589832 HOL589823:HOO589832 HYH589823:HYK589832 IID589823:IIG589832 IRZ589823:ISC589832 JBV589823:JBY589832 JLR589823:JLU589832 JVN589823:JVQ589832 KFJ589823:KFM589832 KPF589823:KPI589832 KZB589823:KZE589832 LIX589823:LJA589832 LST589823:LSW589832 MCP589823:MCS589832 MML589823:MMO589832 MWH589823:MWK589832 NGD589823:NGG589832 NPZ589823:NQC589832 NZV589823:NZY589832 OJR589823:OJU589832 OTN589823:OTQ589832 PDJ589823:PDM589832 PNF589823:PNI589832 PXB589823:PXE589832 QGX589823:QHA589832 QQT589823:QQW589832 RAP589823:RAS589832 RKL589823:RKO589832 RUH589823:RUK589832 SED589823:SEG589832 SNZ589823:SOC589832 SXV589823:SXY589832 THR589823:THU589832 TRN589823:TRQ589832 UBJ589823:UBM589832 ULF589823:ULI589832 UVB589823:UVE589832 VEX589823:VFA589832 VOT589823:VOW589832 VYP589823:VYS589832 WIL589823:WIO589832 WSH589823:WSK589832 FV655359:FY655368 PR655359:PU655368 ZN655359:ZQ655368 AJJ655359:AJM655368 ATF655359:ATI655368 BDB655359:BDE655368 BMX655359:BNA655368 BWT655359:BWW655368 CGP655359:CGS655368 CQL655359:CQO655368 DAH655359:DAK655368 DKD655359:DKG655368 DTZ655359:DUC655368 EDV655359:EDY655368 ENR655359:ENU655368 EXN655359:EXQ655368 FHJ655359:FHM655368 FRF655359:FRI655368 GBB655359:GBE655368 GKX655359:GLA655368 GUT655359:GUW655368 HEP655359:HES655368 HOL655359:HOO655368 HYH655359:HYK655368 IID655359:IIG655368 IRZ655359:ISC655368 JBV655359:JBY655368 JLR655359:JLU655368 JVN655359:JVQ655368 KFJ655359:KFM655368 KPF655359:KPI655368 KZB655359:KZE655368 LIX655359:LJA655368 LST655359:LSW655368 MCP655359:MCS655368 MML655359:MMO655368 MWH655359:MWK655368 NGD655359:NGG655368 NPZ655359:NQC655368 NZV655359:NZY655368 OJR655359:OJU655368 OTN655359:OTQ655368 PDJ655359:PDM655368 PNF655359:PNI655368 PXB655359:PXE655368 QGX655359:QHA655368 QQT655359:QQW655368 RAP655359:RAS655368 RKL655359:RKO655368 RUH655359:RUK655368 SED655359:SEG655368 SNZ655359:SOC655368 SXV655359:SXY655368 THR655359:THU655368 TRN655359:TRQ655368 UBJ655359:UBM655368 ULF655359:ULI655368 UVB655359:UVE655368 VEX655359:VFA655368 VOT655359:VOW655368 VYP655359:VYS655368 WIL655359:WIO655368 WSH655359:WSK655368 FV720895:FY720904 PR720895:PU720904 ZN720895:ZQ720904 AJJ720895:AJM720904 ATF720895:ATI720904 BDB720895:BDE720904 BMX720895:BNA720904 BWT720895:BWW720904 CGP720895:CGS720904 CQL720895:CQO720904 DAH720895:DAK720904 DKD720895:DKG720904 DTZ720895:DUC720904 EDV720895:EDY720904 ENR720895:ENU720904 EXN720895:EXQ720904 FHJ720895:FHM720904 FRF720895:FRI720904 GBB720895:GBE720904 GKX720895:GLA720904 GUT720895:GUW720904 HEP720895:HES720904 HOL720895:HOO720904 HYH720895:HYK720904 IID720895:IIG720904 IRZ720895:ISC720904 JBV720895:JBY720904 JLR720895:JLU720904 JVN720895:JVQ720904 KFJ720895:KFM720904 KPF720895:KPI720904 KZB720895:KZE720904 LIX720895:LJA720904 LST720895:LSW720904 MCP720895:MCS720904 MML720895:MMO720904 MWH720895:MWK720904 NGD720895:NGG720904 NPZ720895:NQC720904 NZV720895:NZY720904 OJR720895:OJU720904 OTN720895:OTQ720904 PDJ720895:PDM720904 PNF720895:PNI720904 PXB720895:PXE720904 QGX720895:QHA720904 QQT720895:QQW720904 RAP720895:RAS720904 RKL720895:RKO720904 RUH720895:RUK720904 SED720895:SEG720904 SNZ720895:SOC720904 SXV720895:SXY720904 THR720895:THU720904 TRN720895:TRQ720904 UBJ720895:UBM720904 ULF720895:ULI720904 UVB720895:UVE720904 VEX720895:VFA720904 VOT720895:VOW720904 VYP720895:VYS720904 WIL720895:WIO720904 WSH720895:WSK720904 FV786431:FY786440 PR786431:PU786440 ZN786431:ZQ786440 AJJ786431:AJM786440 ATF786431:ATI786440 BDB786431:BDE786440 BMX786431:BNA786440 BWT786431:BWW786440 CGP786431:CGS786440 CQL786431:CQO786440 DAH786431:DAK786440 DKD786431:DKG786440 DTZ786431:DUC786440 EDV786431:EDY786440 ENR786431:ENU786440 EXN786431:EXQ786440 FHJ786431:FHM786440 FRF786431:FRI786440 GBB786431:GBE786440 GKX786431:GLA786440 GUT786431:GUW786440 HEP786431:HES786440 HOL786431:HOO786440 HYH786431:HYK786440 IID786431:IIG786440 IRZ786431:ISC786440 JBV786431:JBY786440 JLR786431:JLU786440 JVN786431:JVQ786440 KFJ786431:KFM786440 KPF786431:KPI786440 KZB786431:KZE786440 LIX786431:LJA786440 LST786431:LSW786440 MCP786431:MCS786440 MML786431:MMO786440 MWH786431:MWK786440 NGD786431:NGG786440 NPZ786431:NQC786440 NZV786431:NZY786440 OJR786431:OJU786440 OTN786431:OTQ786440 PDJ786431:PDM786440 PNF786431:PNI786440 PXB786431:PXE786440 QGX786431:QHA786440 QQT786431:QQW786440 RAP786431:RAS786440 RKL786431:RKO786440 RUH786431:RUK786440 SED786431:SEG786440 SNZ786431:SOC786440 SXV786431:SXY786440 THR786431:THU786440 TRN786431:TRQ786440 UBJ786431:UBM786440 ULF786431:ULI786440 UVB786431:UVE786440 VEX786431:VFA786440 VOT786431:VOW786440 VYP786431:VYS786440 WIL786431:WIO786440 WSH786431:WSK786440 FV851967:FY851976 PR851967:PU851976 ZN851967:ZQ851976 AJJ851967:AJM851976 ATF851967:ATI851976 BDB851967:BDE851976 BMX851967:BNA851976 BWT851967:BWW851976 CGP851967:CGS851976 CQL851967:CQO851976 DAH851967:DAK851976 DKD851967:DKG851976 DTZ851967:DUC851976 EDV851967:EDY851976 ENR851967:ENU851976 EXN851967:EXQ851976 FHJ851967:FHM851976 FRF851967:FRI851976 GBB851967:GBE851976 GKX851967:GLA851976 GUT851967:GUW851976 HEP851967:HES851976 HOL851967:HOO851976 HYH851967:HYK851976 IID851967:IIG851976 IRZ851967:ISC851976 JBV851967:JBY851976 JLR851967:JLU851976 JVN851967:JVQ851976 KFJ851967:KFM851976 KPF851967:KPI851976 KZB851967:KZE851976 LIX851967:LJA851976 LST851967:LSW851976 MCP851967:MCS851976 MML851967:MMO851976 MWH851967:MWK851976 NGD851967:NGG851976 NPZ851967:NQC851976 NZV851967:NZY851976 OJR851967:OJU851976 OTN851967:OTQ851976 PDJ851967:PDM851976 PNF851967:PNI851976 PXB851967:PXE851976 QGX851967:QHA851976 QQT851967:QQW851976 RAP851967:RAS851976 RKL851967:RKO851976 RUH851967:RUK851976 SED851967:SEG851976 SNZ851967:SOC851976 SXV851967:SXY851976 THR851967:THU851976 TRN851967:TRQ851976 UBJ851967:UBM851976 ULF851967:ULI851976 UVB851967:UVE851976 VEX851967:VFA851976 VOT851967:VOW851976 VYP851967:VYS851976 WIL851967:WIO851976 WSH851967:WSK851976 FV917503:FY917512 PR917503:PU917512 ZN917503:ZQ917512 AJJ917503:AJM917512 ATF917503:ATI917512 BDB917503:BDE917512 BMX917503:BNA917512 BWT917503:BWW917512 CGP917503:CGS917512 CQL917503:CQO917512 DAH917503:DAK917512 DKD917503:DKG917512 DTZ917503:DUC917512 EDV917503:EDY917512 ENR917503:ENU917512 EXN917503:EXQ917512 FHJ917503:FHM917512 FRF917503:FRI917512 GBB917503:GBE917512 GKX917503:GLA917512 GUT917503:GUW917512 HEP917503:HES917512 HOL917503:HOO917512 HYH917503:HYK917512 IID917503:IIG917512 IRZ917503:ISC917512 JBV917503:JBY917512 JLR917503:JLU917512 JVN917503:JVQ917512 KFJ917503:KFM917512 KPF917503:KPI917512 KZB917503:KZE917512 LIX917503:LJA917512 LST917503:LSW917512 MCP917503:MCS917512 MML917503:MMO917512 MWH917503:MWK917512 NGD917503:NGG917512 NPZ917503:NQC917512 NZV917503:NZY917512 OJR917503:OJU917512 OTN917503:OTQ917512 PDJ917503:PDM917512 PNF917503:PNI917512 PXB917503:PXE917512 QGX917503:QHA917512 QQT917503:QQW917512 RAP917503:RAS917512 RKL917503:RKO917512 RUH917503:RUK917512 SED917503:SEG917512 SNZ917503:SOC917512 SXV917503:SXY917512 THR917503:THU917512 TRN917503:TRQ917512 UBJ917503:UBM917512 ULF917503:ULI917512 UVB917503:UVE917512 VEX917503:VFA917512 VOT917503:VOW917512 VYP917503:VYS917512 WIL917503:WIO917512 WSH917503:WSK917512 FV983039:FY983048 PR983039:PU983048 ZN983039:ZQ983048 AJJ983039:AJM983048 ATF983039:ATI983048 BDB983039:BDE983048 BMX983039:BNA983048 BWT983039:BWW983048 CGP983039:CGS983048 CQL983039:CQO983048 DAH983039:DAK983048 DKD983039:DKG983048 DTZ983039:DUC983048 EDV983039:EDY983048 ENR983039:ENU983048 EXN983039:EXQ983048 FHJ983039:FHM983048 FRF983039:FRI983048 GBB983039:GBE983048 GKX983039:GLA983048 GUT983039:GUW983048 HEP983039:HES983048 HOL983039:HOO983048 HYH983039:HYK983048 IID983039:IIG983048 IRZ983039:ISC983048 JBV983039:JBY983048 JLR983039:JLU983048 JVN983039:JVQ983048 KFJ983039:KFM983048 KPF983039:KPI983048 KZB983039:KZE983048 LIX983039:LJA983048 LST983039:LSW983048 MCP983039:MCS983048 MML983039:MMO983048 MWH983039:MWK983048 NGD983039:NGG983048 NPZ983039:NQC983048 NZV983039:NZY983048 OJR983039:OJU983048 OTN983039:OTQ983048 PDJ983039:PDM983048 PNF983039:PNI983048 PXB983039:PXE983048 QGX983039:QHA983048 QQT983039:QQW983048 RAP983039:RAS983048 RKL983039:RKO983048 RUH983039:RUK983048 SED983039:SEG983048 SNZ983039:SOC983048 SXV983039:SXY983048 THR983039:THU983048 TRN983039:TRQ983048 UBJ983039:UBM983048 ULF983039:ULI983048 UVB983039:UVE983048 VEX983039:VFA983048 VOT983039:VOW983048 VYP983039:VYS983048 WIL983039:WIO983048 X983039:AG983048 X917503:AG917512 X851967:AG851976 X786431:AG786440 X720895:AG720904 X655359:AG655368 X589823:AG589832 X524287:AG524296 X458751:AG458760 X393215:AG393224 X327679:AG327688 X262143:AG262152 X196607:AG196616 X131071:AG131080 X65535:AG65544 Y10:AA15 KD41 TZ41 ADV41 ANR41 AXN41 BHJ41 BRF41 CBB41 CKX41 CUT41 DEP41 DOL41 DYH41 EID41 ERZ41 FBV41 FLR41 FVN41 GFJ41 GPF41 GZB41 HIX41 HST41 ICP41 IML41 IWH41 JGD41 JPZ41 JZV41 KJR41 KTN41 LDJ41 LNF41 LXB41 MGX41 MQT41 NAP41 NKL41 NUH41 OED41 ONZ41 OXV41 PHR41 PRN41 QBJ41 QLF41 QVB41 REX41 ROT41 RYP41 SIL41 SSH41 TCD41 TLZ41 TVV41 UFR41 UPN41 UZJ41 VJF41 VTB41 WCX41 WMT41 WWP41 KD38:KD39 TZ38:TZ39 ADV38:ADV39 ANR38:ANR39 AXN38:AXN39 BHJ38:BHJ39 BRF38:BRF39 CBB38:CBB39 CKX38:CKX39 CUT38:CUT39 DEP38:DEP39 DOL38:DOL39 DYH38:DYH39 EID38:EID39 ERZ38:ERZ39 FBV38:FBV39 FLR38:FLR39 FVN38:FVN39 GFJ38:GFJ39 GPF38:GPF39 GZB38:GZB39 HIX38:HIX39 HST38:HST39 ICP38:ICP39 IML38:IML39 IWH38:IWH39 JGD38:JGD39 JPZ38:JPZ39 JZV38:JZV39 KJR38:KJR39 KTN38:KTN39 LDJ38:LDJ39 LNF38:LNF39 LXB38:LXB39 MGX38:MGX39 MQT38:MQT39 NAP38:NAP39 NKL38:NKL39 NUH38:NUH39 OED38:OED39 ONZ38:ONZ39 OXV38:OXV39 PHR38:PHR39 PRN38:PRN39 QBJ38:QBJ39 QLF38:QLF39 QVB38:QVB39 REX38:REX39 ROT38:ROT39 RYP38:RYP39 SIL38:SIL39 SSH38:SSH39 TCD38:TCD39 TLZ38:TLZ39 TVV38:TVV39 UFR38:UFR39 UPN38:UPN39 UZJ38:UZJ39 VJF38:VJF39 VTB38:VTB39 WCX38:WCX39 WMT38:WMT39 WWP38:WWP39 F38:H40 WSH38:WSK41 WIL38:WIO41 VYP38:VYS41 VOT38:VOW41 VEX38:VFA41 UVB38:UVE41 ULF38:ULI41 UBJ38:UBM41 TRN38:TRQ41 THR38:THU41 SXV38:SXY41 SNZ38:SOC41 SED38:SEG41 RUH38:RUK41 RKL38:RKO41 RAP38:RAS41 QQT38:QQW41 QGX38:QHA41 PXB38:PXE41 PNF38:PNI41 PDJ38:PDM41 OTN38:OTQ41 OJR38:OJU41 NZV38:NZY41 NPZ38:NQC41 NGD38:NGG41 MWH38:MWK41 MML38:MMO41 MCP38:MCS41 LST38:LSW41 LIX38:LJA41 KZB38:KZE41 KPF38:KPI41 KFJ38:KFM41 JVN38:JVQ41 JLR38:JLU41 JBV38:JBY41 IRZ38:ISC41 IID38:IIG41 HYH38:HYK41 HOL38:HOO41 HEP38:HES41 GUT38:GUW41 GKX38:GLA41 GBB38:GBE41 FRF38:FRI41 FHJ38:FHM41 EXN38:EXQ41 ENR38:ENU41 EDV38:EDY41 DTZ38:DUC41 DKD38:DKG41 DAH38:DAK41 CQL38:CQO41 CGP38:CGS41 BWT38:BWW41 BMX38:BNA41 BDB38:BDE41 ATF38:ATI41 AJJ38:AJM41 ZN38:ZQ41 PR38:PU41 FV38:FY41 WWN38:WWO41 WMR38:WMS41 WCV38:WCW41 VSZ38:VTA41 VJD38:VJE41 UZH38:UZI41 UPL38:UPM41 UFP38:UFQ41 TVT38:TVU41 TLX38:TLY41 TCB38:TCC41 SSF38:SSG41 SIJ38:SIK41 RYN38:RYO41 ROR38:ROS41 REV38:REW41 QUZ38:QVA41 QLD38:QLE41 QBH38:QBI41 PRL38:PRM41 PHP38:PHQ41 OXT38:OXU41 ONX38:ONY41 OEB38:OEC41 NUF38:NUG41 NKJ38:NKK41 NAN38:NAO41 MQR38:MQS41 MGV38:MGW41 LWZ38:LXA41 LND38:LNE41 LDH38:LDI41 KTL38:KTM41 KJP38:KJQ41 JZT38:JZU41 JPX38:JPY41 JGB38:JGC41 IWF38:IWG41 IMJ38:IMK41 ICN38:ICO41 HSR38:HSS41 HIV38:HIW41 GYZ38:GZA41 GPD38:GPE41 GFH38:GFI41 FVL38:FVM41 FLP38:FLQ41 FBT38:FBU41 ERX38:ERY41 EIB38:EIC41 DYF38:DYG41 DOJ38:DOK41 DEN38:DEO41 CUR38:CUS41 CKV38:CKW41 CAZ38:CBA41 BRD38:BRE41 BHH38:BHI41 AXL38:AXM41 ANP38:ANQ41 ADT38:ADU41 TX38:TY41 KB38:KC41 WRX38:WRZ41 WIB38:WID41 VYF38:VYH41 VOJ38:VOL41 VEN38:VEP41 UUR38:UUT41 UKV38:UKX41 UAZ38:UBB41 TRD38:TRF41 THH38:THJ41 SXL38:SXN41 SNP38:SNR41 SDT38:SDV41 RTX38:RTZ41 RKB38:RKD41 RAF38:RAH41 QQJ38:QQL41 QGN38:QGP41 PWR38:PWT41 PMV38:PMX41 PCZ38:PDB41 OTD38:OTF41 OJH38:OJJ41 NZL38:NZN41 NPP38:NPR41 NFT38:NFV41 MVX38:MVZ41 MMB38:MMD41 MCF38:MCH41 LSJ38:LSL41 LIN38:LIP41 KYR38:KYT41 KOV38:KOX41 KEZ38:KFB41 JVD38:JVF41 JLH38:JLJ41 JBL38:JBN41 IRP38:IRR41 IHT38:IHV41 HXX38:HXZ41 HOB38:HOD41 HEF38:HEH41 GUJ38:GUL41 GKN38:GKP41 GAR38:GAT41 FQV38:FQX41 FGZ38:FHB41 EXD38:EXF41 ENH38:ENJ41 EDL38:EDN41 DTP38:DTR41 DJT38:DJV41 CZX38:CZZ41 CQB38:CQD41 CGF38:CGH41 BWJ38:BWL41 BMN38:BMP41 BCR38:BCT41 ASV38:ASX41 AIZ38:AJB41 ZD38:ZF41 PH38:PJ41 FL38:FN41 WSN38:WSO41 WIR38:WIS41 VYV38:VYW41 VOZ38:VPA41 VFD38:VFE41 UVH38:UVI41 ULL38:ULM41 UBP38:UBQ41 TRT38:TRU41 THX38:THY41 SYB38:SYC41 SOF38:SOG41 SEJ38:SEK41 RUN38:RUO41 RKR38:RKS41 RAV38:RAW41 QQZ38:QRA41 QHD38:QHE41 PXH38:PXI41 PNL38:PNM41 PDP38:PDQ41 OTT38:OTU41 OJX38:OJY41 OAB38:OAC41 NQF38:NQG41 NGJ38:NGK41 MWN38:MWO41 MMR38:MMS41 MCV38:MCW41 LSZ38:LTA41 LJD38:LJE41 KZH38:KZI41 KPL38:KPM41 KFP38:KFQ41 JVT38:JVU41 JLX38:JLY41 JCB38:JCC41 ISF38:ISG41 IIJ38:IIK41 HYN38:HYO41 HOR38:HOS41 HEV38:HEW41 GUZ38:GVA41 GLD38:GLE41 GBH38:GBI41 FRL38:FRM41 FHP38:FHQ41 EXT38:EXU41 ENX38:ENY41 EEB38:EEC41 DUF38:DUG41 DKJ38:DKK41 DAN38:DAO41 CQR38:CQS41 CGV38:CGW41 BWZ38:BXA41 BND38:BNE41 BDH38:BDI41 ATL38:ATM41 AJP38:AJQ41 ZT38:ZU41 PX38:PY41 GB38:GC41 WWT38:WWU41 WMX38:WMY41 WDB38:WDC41 VTF38:VTG41 VJJ38:VJK41 UZN38:UZO41 UPR38:UPS41 UFV38:UFW41 TVZ38:TWA41 TMD38:TME41 TCH38:TCI41 SSL38:SSM41 SIP38:SIQ41 RYT38:RYU41 ROX38:ROY41 RFB38:RFC41 QVF38:QVG41 QLJ38:QLK41 QBN38:QBO41 PRR38:PRS41 PHV38:PHW41 OXZ38:OYA41 OOD38:OOE41 OEH38:OEI41 NUL38:NUM41 NKP38:NKQ41 NAT38:NAU41 MQX38:MQY41 MHB38:MHC41 LXF38:LXG41 LNJ38:LNK41 LDN38:LDO41 KTR38:KTS41 KJV38:KJW41 JZZ38:KAA41 JQD38:JQE41 JGH38:JGI41 IWL38:IWM41 IMP38:IMQ41 ICT38:ICU41 HSX38:HSY41 HJB38:HJC41 GZF38:GZG41 GPJ38:GPK41 GFN38:GFO41 FVR38:FVS41 FLV38:FLW41 FBZ38:FCA41 ESD38:ESE41 EIH38:EII41 DYL38:DYM41 DOP38:DOQ41 DET38:DEU41 CUX38:CUY41 CLB38:CLC41 CBF38:CBG41 BRJ38:BRK41 BHN38:BHO41 AXR38:AXS41 ANV38:ANW41 ADZ38:AEA41 UD38:UE41 KH38:KI41 WWJ38:WWK41 WMN38:WMO41 WCR38:WCS41 VSV38:VSW41 VIZ38:VJA41 UZD38:UZE41 UPH38:UPI41 UFL38:UFM41 TVP38:TVQ41 TLT38:TLU41 TBX38:TBY41 SSB38:SSC41 SIF38:SIG41 RYJ38:RYK41 RON38:ROO41 RER38:RES41 QUV38:QUW41 QKZ38:QLA41 QBD38:QBE41 PRH38:PRI41 PHL38:PHM41 OXP38:OXQ41 ONT38:ONU41 ODX38:ODY41 NUB38:NUC41 NKF38:NKG41 NAJ38:NAK41 MQN38:MQO41 MGR38:MGS41 LWV38:LWW41 LMZ38:LNA41 LDD38:LDE41 KTH38:KTI41 KJL38:KJM41 JZP38:JZQ41 JPT38:JPU41 JFX38:JFY41 IWB38:IWC41 IMF38:IMG41 ICJ38:ICK41 HSN38:HSO41 HIR38:HIS41 GYV38:GYW41 GOZ38:GPA41 GFD38:GFE41 FVH38:FVI41 FLL38:FLM41 FBP38:FBQ41 ERT38:ERU41 EHX38:EHY41 DYB38:DYC41 DOF38:DOG41 DEJ38:DEK41 CUN38:CUO41 CKR38:CKS41 CAV38:CAW41 BQZ38:BRA41 BHD38:BHE41 AXH38:AXI41 ANL38:ANM41 ADP38:ADQ41 TT38:TU41 JX38:JY41 WWD38:WWE41 WMH38:WMI41 WCL38:WCM41 VSP38:VSQ41 VIT38:VIU41 UYX38:UYY41 UPB38:UPC41 UFF38:UFG41 TVJ38:TVK41 TLN38:TLO41 TBR38:TBS41 SRV38:SRW41 SHZ38:SIA41 RYD38:RYE41 ROH38:ROI41 REL38:REM41 QUP38:QUQ41 QKT38:QKU41 QAX38:QAY41 PRB38:PRC41 PHF38:PHG41 OXJ38:OXK41 ONN38:ONO41 ODR38:ODS41 NTV38:NTW41 NJZ38:NKA41 NAD38:NAE41 MQH38:MQI41 MGL38:MGM41 LWP38:LWQ41 LMT38:LMU41 LCX38:LCY41 KTB38:KTC41 KJF38:KJG41 JZJ38:JZK41 JPN38:JPO41 JFR38:JFS41 IVV38:IVW41 ILZ38:IMA41 ICD38:ICE41 HSH38:HSI41 HIL38:HIM41 GYP38:GYQ41 GOT38:GOU41 GEX38:GEY41 FVB38:FVC41 FLF38:FLG41 FBJ38:FBK41 ERN38:ERO41 EHR38:EHS41 DXV38:DXW41 DNZ38:DOA41 DED38:DEE41 CUH38:CUI41 CKL38:CKM41 CAP38:CAQ41 BQT38:BQU41 BGX38:BGY41 AXB38:AXC41 ANF38:ANG41 ADJ38:ADK41 TN38:TO41 JR38:JS41 WVZ38:WWA41 WMD38:WME41 WCH38:WCI41 VSL38:VSM41 VIP38:VIQ41 UYT38:UYU41 UOX38:UOY41 UFB38:UFC41 TVF38:TVG41 TLJ38:TLK41 TBN38:TBO41 SRR38:SRS41 SHV38:SHW41 RXZ38:RYA41 ROD38:ROE41 REH38:REI41 QUL38:QUM41 QKP38:QKQ41 QAT38:QAU41 PQX38:PQY41 PHB38:PHC41 OXF38:OXG41 ONJ38:ONK41 ODN38:ODO41 NTR38:NTS41 NJV38:NJW41 MZZ38:NAA41 MQD38:MQE41 MGH38:MGI41 LWL38:LWM41 LMP38:LMQ41 LCT38:LCU41 KSX38:KSY41 KJB38:KJC41 JZF38:JZG41 JPJ38:JPK41 JFN38:JFO41 IVR38:IVS41 ILV38:ILW41 IBZ38:ICA41 HSD38:HSE41 HIH38:HII41 GYL38:GYM41 GOP38:GOQ41 GET38:GEU41 FUX38:FUY41 FLB38:FLC41 FBF38:FBG41 ERJ38:ERK41 EHN38:EHO41 DXR38:DXS41 DNV38:DNW41 DDZ38:DEA41 CUD38:CUE41 CKH38:CKI41 CAL38:CAM41 BQP38:BQQ41 BGT38:BGU41 AWX38:AWY41 ANB38:ANC41 ADF38:ADG41 TJ38:TK41 JN38:JO41 WVJ38:WVK41 WLN38:WLO41 WBR38:WBS41 VRV38:VRW41 VHZ38:VIA41 UYD38:UYE41 UOH38:UOI41 UEL38:UEM41 TUP38:TUQ41 TKT38:TKU41 TAX38:TAY41 SRB38:SRC41 SHF38:SHG41 RXJ38:RXK41 RNN38:RNO41 RDR38:RDS41 QTV38:QTW41 QJZ38:QKA41 QAD38:QAE41 PQH38:PQI41 PGL38:PGM41 OWP38:OWQ41 OMT38:OMU41 OCX38:OCY41 NTB38:NTC41 NJF38:NJG41 MZJ38:MZK41 MPN38:MPO41 MFR38:MFS41 LVV38:LVW41 LLZ38:LMA41 LCD38:LCE41 KSH38:KSI41 KIL38:KIM41 JYP38:JYQ41 JOT38:JOU41 JEX38:JEY41 IVB38:IVC41 ILF38:ILG41 IBJ38:IBK41 HRN38:HRO41 HHR38:HHS41 GXV38:GXW41 GNZ38:GOA41 GED38:GEE41 FUH38:FUI41 FKL38:FKM41 FAP38:FAQ41 EQT38:EQU41 EGX38:EGY41 DXB38:DXC41 DNF38:DNG41 DDJ38:DDK41 CTN38:CTO41 CJR38:CJS41 BZV38:BZW41 BPZ38:BQA41 BGD38:BGE41 AWH38:AWI41 AML38:AMM41 ACP38:ACQ41 ST38:SU41 IX38:IY41 WVP38:WVQ41 WLT38:WLU41 WBX38:WBY41 VSB38:VSC41 VIF38:VIG41 UYJ38:UYK41 UON38:UOO41 UER38:UES41 TUV38:TUW41 TKZ38:TLA41 TBD38:TBE41 SRH38:SRI41 SHL38:SHM41 RXP38:RXQ41 RNT38:RNU41 RDX38:RDY41 QUB38:QUC41 QKF38:QKG41 QAJ38:QAK41 PQN38:PQO41 PGR38:PGS41 OWV38:OWW41 OMZ38:ONA41 ODD38:ODE41 NTH38:NTI41 NJL38:NJM41 MZP38:MZQ41 MPT38:MPU41 MFX38:MFY41 LWB38:LWC41 LMF38:LMG41 LCJ38:LCK41 KSN38:KSO41 KIR38:KIS41 JYV38:JYW41 JOZ38:JPA41 JFD38:JFE41 IVH38:IVI41 ILL38:ILM41 IBP38:IBQ41 HRT38:HRU41 HHX38:HHY41 GYB38:GYC41 GOF38:GOG41 GEJ38:GEK41 FUN38:FUO41 FKR38:FKS41 FAV38:FAW41 EQZ38:ERA41 EHD38:EHE41 DXH38:DXI41 DNL38:DNM41 DDP38:DDQ41 CTT38:CTU41 CJX38:CJY41 CAB38:CAC41 BQF38:BQG41 BGJ38:BGK41 AWN38:AWO41 AMR38:AMS41 ACV38:ACW41 SZ38:TA41 JD38:JE41 WUZ38:WVB41 WLD38:WLF41 WBH38:WBJ41 VRL38:VRN41 VHP38:VHR41 UXT38:UXV41 UNX38:UNZ41 UEB38:UED41 TUF38:TUH41 TKJ38:TKL41 TAN38:TAP41 SQR38:SQT41 SGV38:SGX41 RWZ38:RXB41 RND38:RNF41 RDH38:RDJ41 QTL38:QTN41 QJP38:QJR41 PZT38:PZV41 PPX38:PPZ41 PGB38:PGD41 OWF38:OWH41 OMJ38:OML41 OCN38:OCP41 NSR38:NST41 NIV38:NIX41 MYZ38:MZB41 MPD38:MPF41 MFH38:MFJ41 LVL38:LVN41 LLP38:LLR41 LBT38:LBV41 KRX38:KRZ41 KIB38:KID41 JYF38:JYH41 JOJ38:JOL41 JEN38:JEP41 IUR38:IUT41 IKV38:IKX41 IAZ38:IBB41 HRD38:HRF41 HHH38:HHJ41 GXL38:GXN41 GNP38:GNR41 GDT38:GDV41 FTX38:FTZ41 FKB38:FKD41 FAF38:FAH41 EQJ38:EQL41 EGN38:EGP41 DWR38:DWT41 DMV38:DMX41 DCZ38:DDB41 CTD38:CTF41 CJH38:CJJ41 BZL38:BZN41 BPP38:BPR41 BFT38:BFV41 AVX38:AVZ41 AMB38:AMD41 ACF38:ACH41 SJ38:SL41 IN38:IP41 WVF38:WVG41 WLJ38:WLK41 WBN38:WBO41 VRR38:VRS41 VHV38:VHW41 UXZ38:UYA41 UOD38:UOE41 UEH38:UEI41 TUL38:TUM41 TKP38:TKQ41 TAT38:TAU41 SQX38:SQY41 SHB38:SHC41 RXF38:RXG41 RNJ38:RNK41 RDN38:RDO41 QTR38:QTS41 QJV38:QJW41 PZZ38:QAA41 PQD38:PQE41 PGH38:PGI41 OWL38:OWM41 OMP38:OMQ41 OCT38:OCU41 NSX38:NSY41 NJB38:NJC41 MZF38:MZG41 MPJ38:MPK41 MFN38:MFO41 LVR38:LVS41 LLV38:LLW41 LBZ38:LCA41 KSD38:KSE41 KIH38:KII41 JYL38:JYM41 JOP38:JOQ41 JET38:JEU41 IUX38:IUY41 ILB38:ILC41 IBF38:IBG41 HRJ38:HRK41 HHN38:HHO41 GXR38:GXS41 GNV38:GNW41 GDZ38:GEA41 FUD38:FUE41 FKH38:FKI41 FAL38:FAM41 EQP38:EQQ41 EGT38:EGU41 DWX38:DWY41 DNB38:DNC41 DDF38:DDG41 CTJ38:CTK41 CJN38:CJO41 BZR38:BZS41 BPV38:BPW41 BFZ38:BGA41 AWD38:AWE41 AMH38:AMI41 ACL38:ACM41 SP38:SQ41 IT38:IU41 WUP38:WUR41 WKT38:WKV41 WAX38:WAZ41 VRB38:VRD41 VHF38:VHH41 UXJ38:UXL41 UNN38:UNP41 UDR38:UDT41 TTV38:TTX41 TJZ38:TKB41 TAD38:TAF41 SQH38:SQJ41 SGL38:SGN41 RWP38:RWR41 RMT38:RMV41 RCX38:RCZ41 QTB38:QTD41 QJF38:QJH41 PZJ38:PZL41 PPN38:PPP41 PFR38:PFT41 OVV38:OVX41 OLZ38:OMB41 OCD38:OCF41 NSH38:NSJ41 NIL38:NIN41 MYP38:MYR41 MOT38:MOV41 MEX38:MEZ41 LVB38:LVD41 LLF38:LLH41 LBJ38:LBL41 KRN38:KRP41 KHR38:KHT41 JXV38:JXX41 JNZ38:JOB41 JED38:JEF41 IUH38:IUJ41 IKL38:IKN41 IAP38:IAR41 HQT38:HQV41 HGX38:HGZ41 GXB38:GXD41 GNF38:GNH41 GDJ38:GDL41 FTN38:FTP41 FJR38:FJT41 EZV38:EZX41 EPZ38:EQB41 EGD38:EGF41 DWH38:DWJ41 DML38:DMN41 DCP38:DCR41 CST38:CSV41 CIX38:CIZ41 BZB38:BZD41 BPF38:BPH41 BFJ38:BFL41 AVN38:AVP41 ALR38:ALT41 ABV38:ABX41 RZ38:SB41 ID38:IF41 WUV38:WUW41 WKZ38:WLA41 WBD38:WBE41 VRH38:VRI41 VHL38:VHM41 UXP38:UXQ41 UNT38:UNU41 UDX38:UDY41 TUB38:TUC41 TKF38:TKG41 TAJ38:TAK41 SQN38:SQO41 SGR38:SGS41 RWV38:RWW41 RMZ38:RNA41 RDD38:RDE41 QTH38:QTI41 QJL38:QJM41 PZP38:PZQ41 PPT38:PPU41 PFX38:PFY41 OWB38:OWC41 OMF38:OMG41 OCJ38:OCK41 NSN38:NSO41 NIR38:NIS41 MYV38:MYW41 MOZ38:MPA41 MFD38:MFE41 LVH38:LVI41 LLL38:LLM41 LBP38:LBQ41 KRT38:KRU41 KHX38:KHY41 JYB38:JYC41 JOF38:JOG41 JEJ38:JEK41 IUN38:IUO41 IKR38:IKS41 IAV38:IAW41 HQZ38:HRA41 HHD38:HHE41 GXH38:GXI41 GNL38:GNM41 GDP38:GDQ41 FTT38:FTU41 FJX38:FJY41 FAB38:FAC41 EQF38:EQG41 EGJ38:EGK41 DWN38:DWO41 DMR38:DMS41 DCV38:DCW41 CSZ38:CTA41 CJD38:CJE41 BZH38:BZI41 BPL38:BPM41 BFP38:BFQ41 AVT38:AVU41 ALX38:ALY41 ACB38:ACC41 SF38:SG41 IJ38:IK41 WUL38:WUM41 WKP38:WKQ41 WAT38:WAU41 VQX38:VQY41 VHB38:VHC41 UXF38:UXG41 UNJ38:UNK41 UDN38:UDO41 TTR38:TTS41 TJV38:TJW41 SZZ38:TAA41 SQD38:SQE41 SGH38:SGI41 RWL38:RWM41 RMP38:RMQ41 RCT38:RCU41 QSX38:QSY41 QJB38:QJC41 PZF38:PZG41 PPJ38:PPK41 PFN38:PFO41 OVR38:OVS41 OLV38:OLW41 OBZ38:OCA41 NSD38:NSE41 NIH38:NII41 MYL38:MYM41 MOP38:MOQ41 MET38:MEU41 LUX38:LUY41 LLB38:LLC41 LBF38:LBG41 KRJ38:KRK41 KHN38:KHO41 JXR38:JXS41 JNV38:JNW41 JDZ38:JEA41 IUD38:IUE41 IKH38:IKI41 IAL38:IAM41 HQP38:HQQ41 HGT38:HGU41 GWX38:GWY41 GNB38:GNC41 GDF38:GDG41 FTJ38:FTK41 FJN38:FJO41 EZR38:EZS41 EPV38:EPW41 EFZ38:EGA41 DWD38:DWE41 DMH38:DMI41 DCL38:DCM41 CSP38:CSQ41 CIT38:CIU41 BYX38:BYY41 BPB38:BPC41 BFF38:BFG41 AVJ38:AVK41 ALN38:ALO41 ABR38:ABS41 RV38:RW41 HZ38:IA41 WTV38:WTX41 WJZ38:WKB41 WAD38:WAF41 VQH38:VQJ41 VGL38:VGN41 UWP38:UWR41 UMT38:UMV41 UCX38:UCZ41 TTB38:TTD41 TJF38:TJH41 SZJ38:SZL41 SPN38:SPP41 SFR38:SFT41 RVV38:RVX41 RLZ38:RMB41 RCD38:RCF41 QSH38:QSJ41 QIL38:QIN41 PYP38:PYR41 POT38:POV41 PEX38:PEZ41 OVB38:OVD41 OLF38:OLH41 OBJ38:OBL41 NRN38:NRP41 NHR38:NHT41 MXV38:MXX41 MNZ38:MOB41 MED38:MEF41 LUH38:LUJ41 LKL38:LKN41 LAP38:LAR41 KQT38:KQV41 KGX38:KGZ41 JXB38:JXD41 JNF38:JNH41 JDJ38:JDL41 ITN38:ITP41 IJR38:IJT41 HZV38:HZX41 HPZ38:HQB41 HGD38:HGF41 GWH38:GWJ41 GML38:GMN41 GCP38:GCR41 FST38:FSV41 FIX38:FIZ41 EZB38:EZD41 EPF38:EPH41 EFJ38:EFL41 DVN38:DVP41 DLR38:DLT41 DBV38:DBX41 CRZ38:CSB41 CID38:CIF41 BYH38:BYJ41 BOL38:BON41 BEP38:BER41 AUT38:AUV41 AKX38:AKZ41 ABB38:ABD41 RF38:RH41 HJ38:HL41 WUB38:WUC41 WKF38:WKG41 WAJ38:WAK41 VQN38:VQO41 VGR38:VGS41 UWV38:UWW41 UMZ38:UNA41 UDD38:UDE41 TTH38:TTI41 TJL38:TJM41 SZP38:SZQ41 SPT38:SPU41 SFX38:SFY41 RWB38:RWC41 RMF38:RMG41 RCJ38:RCK41 QSN38:QSO41 QIR38:QIS41 PYV38:PYW41 POZ38:PPA41 PFD38:PFE41 OVH38:OVI41 OLL38:OLM41 OBP38:OBQ41 NRT38:NRU41 NHX38:NHY41 MYB38:MYC41 MOF38:MOG41 MEJ38:MEK41 LUN38:LUO41 LKR38:LKS41 LAV38:LAW41 KQZ38:KRA41 KHD38:KHE41 JXH38:JXI41 JNL38:JNM41 JDP38:JDQ41 ITT38:ITU41 IJX38:IJY41 IAB38:IAC41 HQF38:HQG41 HGJ38:HGK41 GWN38:GWO41 GMR38:GMS41 GCV38:GCW41 FSZ38:FTA41 FJD38:FJE41 EZH38:EZI41 EPL38:EPM41 EFP38:EFQ41 DVT38:DVU41 DLX38:DLY41 DCB38:DCC41 CSF38:CSG41 CIJ38:CIK41 BYN38:BYO41 BOR38:BOS41 BEV38:BEW41 AUZ38:AVA41 ALD38:ALE41 ABH38:ABI41 RL38:RM41 HP38:HQ41 WTL38:WTN41 WJP38:WJR41 VZT38:VZV41 VPX38:VPZ41 VGB38:VGD41 UWF38:UWH41 UMJ38:UML41 UCN38:UCP41 TSR38:TST41 TIV38:TIX41 SYZ38:SZB41 SPD38:SPF41 SFH38:SFJ41 RVL38:RVN41 RLP38:RLR41 RBT38:RBV41 QRX38:QRZ41 QIB38:QID41 PYF38:PYH41 POJ38:POL41 PEN38:PEP41 OUR38:OUT41 OKV38:OKX41 OAZ38:OBB41 NRD38:NRF41 NHH38:NHJ41 MXL38:MXN41 MNP38:MNR41 MDT38:MDV41 LTX38:LTZ41 LKB38:LKD41 LAF38:LAH41 KQJ38:KQL41 KGN38:KGP41 JWR38:JWT41 JMV38:JMX41 JCZ38:JDB41 ITD38:ITF41 IJH38:IJJ41 HZL38:HZN41 HPP38:HPR41 HFT38:HFV41 GVX38:GVZ41 GMB38:GMD41 GCF38:GCH41 FSJ38:FSL41 FIN38:FIP41 EYR38:EYT41 EOV38:EOX41 EEZ38:EFB41 DVD38:DVF41 DLH38:DLJ41 DBL38:DBN41 CRP38:CRR41 CHT38:CHV41 BXX38:BXZ41 BOB38:BOD41 BEF38:BEH41 AUJ38:AUL41 AKN38:AKP41 AAR38:AAT41 QV38:QX41 GZ38:HB41 WTR38:WTS41 WJV38:WJW41 VZZ38:WAA41 VQD38:VQE41 VGH38:VGI41 UWL38:UWM41 UMP38:UMQ41 UCT38:UCU41 TSX38:TSY41 TJB38:TJC41 SZF38:SZG41 SPJ38:SPK41 SFN38:SFO41 RVR38:RVS41 RLV38:RLW41 RBZ38:RCA41 QSD38:QSE41 QIH38:QII41 PYL38:PYM41 POP38:POQ41 PET38:PEU41 OUX38:OUY41 OLB38:OLC41 OBF38:OBG41 NRJ38:NRK41 NHN38:NHO41 MXR38:MXS41 MNV38:MNW41 MDZ38:MEA41 LUD38:LUE41 LKH38:LKI41 LAL38:LAM41 KQP38:KQQ41 KGT38:KGU41 JWX38:JWY41 JNB38:JNC41 JDF38:JDG41 ITJ38:ITK41 IJN38:IJO41 HZR38:HZS41 HPV38:HPW41 HFZ38:HGA41 GWD38:GWE41 GMH38:GMI41 GCL38:GCM41 FSP38:FSQ41 FIT38:FIU41 EYX38:EYY41 EPB38:EPC41 EFF38:EFG41 DVJ38:DVK41 DLN38:DLO41 DBR38:DBS41 CRV38:CRW41 CHZ38:CIA41 BYD38:BYE41 BOH38:BOI41 BEL38:BEM41 AUP38:AUQ41 AKT38:AKU41 AAX38:AAY41 RB38:RC41 HF38:HG41 WTB38:WTD41 WJF38:WJH41 VZJ38:VZL41 VPN38:VPP41 VFR38:VFT41 UVV38:UVX41 ULZ38:UMB41 UCD38:UCF41 TSH38:TSJ41 TIL38:TIN41 SYP38:SYR41 SOT38:SOV41 SEX38:SEZ41 RVB38:RVD41 RLF38:RLH41 RBJ38:RBL41 QRN38:QRP41 QHR38:QHT41 PXV38:PXX41 PNZ38:POB41 PED38:PEF41 OUH38:OUJ41 OKL38:OKN41 OAP38:OAR41 NQT38:NQV41 NGX38:NGZ41 MXB38:MXD41 MNF38:MNH41 MDJ38:MDL41 LTN38:LTP41 LJR38:LJT41 KZV38:KZX41 KPZ38:KQB41 KGD38:KGF41 JWH38:JWJ41 JML38:JMN41 JCP38:JCR41 IST38:ISV41 IIX38:IIZ41 HZB38:HZD41 HPF38:HPH41 HFJ38:HFL41 GVN38:GVP41 GLR38:GLT41 GBV38:GBX41 FRZ38:FSB41 FID38:FIF41 EYH38:EYJ41 EOL38:EON41 EEP38:EER41 DUT38:DUV41 DKX38:DKZ41 DBB38:DBD41 CRF38:CRH41 CHJ38:CHL41 BXN38:BXP41 BNR38:BNT41 BDV38:BDX41 ATZ38:AUB41 AKD38:AKF41 AAH38:AAJ41 QL38:QN41 GP38:GR41 WTH38:WTI41 WJL38:WJM41 VZP38:VZQ41 VPT38:VPU41 VFX38:VFY41 UWB38:UWC41 UMF38:UMG41 UCJ38:UCK41 TSN38:TSO41 TIR38:TIS41 SYV38:SYW41 SOZ38:SPA41 SFD38:SFE41 RVH38:RVI41 RLL38:RLM41 RBP38:RBQ41 QRT38:QRU41 QHX38:QHY41 PYB38:PYC41 POF38:POG41 PEJ38:PEK41 OUN38:OUO41 OKR38:OKS41 OAV38:OAW41 NQZ38:NRA41 NHD38:NHE41 MXH38:MXI41 MNL38:MNM41 MDP38:MDQ41 LTT38:LTU41 LJX38:LJY41 LAB38:LAC41 KQF38:KQG41 KGJ38:KGK41 JWN38:JWO41 JMR38:JMS41 JCV38:JCW41 ISZ38:ITA41 IJD38:IJE41 HZH38:HZI41 HPL38:HPM41 HFP38:HFQ41 GVT38:GVU41 GLX38:GLY41 GCB38:GCC41 FSF38:FSG41 FIJ38:FIK41 EYN38:EYO41 EOR38:EOS41 EEV38:EEW41 DUZ38:DVA41 DLD38:DLE41 DBH38:DBI41 CRL38:CRM41 CHP38:CHQ41 BXT38:BXU41 BNX38:BNY41 BEB38:BEC41 AUF38:AUG41 AKJ38:AKK41 AAN38:AAO41 QR38:QS41 GV38:GW41 WSR38:WST41 WIV38:WIX41 VYZ38:VZB41 VPD38:VPF41 VFH38:VFJ41 UVL38:UVN41 ULP38:ULR41 UBT38:UBV41 TRX38:TRZ41 TIB38:TID41 SYF38:SYH41 SOJ38:SOL41 SEN38:SEP41 RUR38:RUT41 RKV38:RKX41 RAZ38:RBB41 QRD38:QRF41 QHH38:QHJ41 PXL38:PXN41 PNP38:PNR41 PDT38:PDV41 OTX38:OTZ41 OKB38:OKD41 OAF38:OAH41 NQJ38:NQL41 NGN38:NGP41 MWR38:MWT41 MMV38:MMX41 MCZ38:MDB41 LTD38:LTF41 LJH38:LJJ41 KZL38:KZN41 KPP38:KPR41 KFT38:KFV41 JVX38:JVZ41 JMB38:JMD41 JCF38:JCH41 ISJ38:ISL41 IIN38:IIP41 HYR38:HYT41 HOV38:HOX41 HEZ38:HFB41 GVD38:GVF41 GLH38:GLJ41 GBL38:GBN41 FRP38:FRR41 FHT38:FHV41 EXX38:EXZ41 EOB38:EOD41 EEF38:EEH41 DUJ38:DUL41 DKN38:DKP41 DAR38:DAT41 CQV38:CQX41 CGZ38:CHB41 BXD38:BXF41 BNH38:BNJ41 BDL38:BDN41 ATP38:ATR41 AJT38:AJV41 ZX38:ZZ41 QB38:QD41 GF38:GH41 L38:T40 WSX38:WSY41 WJB38:WJC41 VZF38:VZG41 VPJ38:VPK41 VFN38:VFO41 UVR38:UVS41 ULV38:ULW41 UBZ38:UCA41 TSD38:TSE41 TIH38:TII41 SYL38:SYM41 SOP38:SOQ41 SET38:SEU41 RUX38:RUY41 RLB38:RLC41 RBF38:RBG41 QRJ38:QRK41 QHN38:QHO41 PXR38:PXS41 PNV38:PNW41 PDZ38:PEA41 OUD38:OUE41 OKH38:OKI41 OAL38:OAM41 NQP38:NQQ41 NGT38:NGU41 MWX38:MWY41 MNB38:MNC41 MDF38:MDG41 LTJ38:LTK41 LJN38:LJO41 KZR38:KZS41 KPV38:KPW41 KFZ38:KGA41 JWD38:JWE41 JMH38:JMI41 JCL38:JCM41 ISP38:ISQ41 IIT38:IIU41 HYX38:HYY41 HPB38:HPC41 HFF38:HFG41 GVJ38:GVK41 GLN38:GLO41 GBR38:GBS41 FRV38:FRW41 FHZ38:FIA41 EYD38:EYE41 EOH38:EOI41 EEL38:EEM41 DUP38:DUQ41 DKT38:DKU41 DAX38:DAY41 CRB38:CRC41 CHF38:CHG41 BXJ38:BXK41 BNN38:BNO41 BDR38:BDS41 ATV38:ATW41 AJZ38:AKA41 AAD38:AAE41 QH38:QI41 GL38:GM41 HT38:HV41 WVT38:WVU41 WLX38:WLY41 WCB38:WCC41 VSF38:VSG41 VIJ38:VIK41 UYN38:UYO41 UOR38:UOS41 UEV38:UEW41 TUZ38:TVA41 TLD38:TLE41 TBH38:TBI41 SRL38:SRM41 SHP38:SHQ41 RXT38:RXU41 RNX38:RNY41 REB38:REC41 QUF38:QUG41 QKJ38:QKK41 QAN38:QAO41 PQR38:PQS41 PGV38:PGW41 OWZ38:OXA41 OND38:ONE41 ODH38:ODI41 NTL38:NTM41 NJP38:NJQ41 MZT38:MZU41 MPX38:MPY41 MGB38:MGC41 LWF38:LWG41 LMJ38:LMK41 LCN38:LCO41 KSR38:KSS41 KIV38:KIW41 JYZ38:JZA41 JPD38:JPE41 JFH38:JFI41 IVL38:IVM41 ILP38:ILQ41 IBT38:IBU41 HRX38:HRY41 HIB38:HIC41 GYF38:GYG41 GOJ38:GOK41 GEN38:GEO41 FUR38:FUS41 FKV38:FKW41 FAZ38:FBA41 ERD38:ERE41 EHH38:EHI41 DXL38:DXM41 DNP38:DNQ41 DDT38:DDU41 CTX38:CTY41 CKB38:CKC41 CAF38:CAG41 BQJ38:BQK41 BGN38:BGO41 AWR38:AWS41 AMV38:AMW41 ACZ38:ADA41 TD38:TE41 JH38:JI41 WSD38:WSE41 WIH38:WII41 VYL38:VYM41 VOP38:VOQ41 VET38:VEU41 UUX38:UUY41 ULB38:ULC41 UBF38:UBG41 TRJ38:TRK41 THN38:THO41 SXR38:SXS41 SNV38:SNW41 SDZ38:SEA41 RUD38:RUE41 RKH38:RKI41 RAL38:RAM41 QQP38:QQQ41 QGT38:QGU41 PWX38:PWY41 PNB38:PNC41 PDF38:PDG41 OTJ38:OTK41 OJN38:OJO41 NZR38:NZS41 NPV38:NPW41 NFZ38:NGA41 MWD38:MWE41 MMH38:MMI41 MCL38:MCM41 LSP38:LSQ41 LIT38:LIU41 KYX38:KYY41 KPB38:KPC41 KFF38:KFG41 JVJ38:JVK41 JLN38:JLO41 JBR38:JBS41 IRV38:IRW41 IHZ38:IIA41 HYD38:HYE41 HOH38:HOI41 HEL38:HEM41 GUP38:GUQ41 GKT38:GKU41 GAX38:GAY41 FRB38:FRC41 FHF38:FHG41 EXJ38:EXK41 ENN38:ENO41 EDR38:EDS41 DTV38:DTW41 DJZ38:DKA41 DAD38:DAE41 CQH38:CQI41 CGL38:CGM41 BWP38:BWQ41 BMT38:BMU41 BCX38:BCY41 ATB38:ATC41 AJF38:AJG41 ZJ38:ZK41 PN38:PO41 FR38:FS41 WUF38:WUH41 WKJ38:WKL41 WAN38:WAP41 VQR38:VQT41 VGV38:VGX41 UWZ38:UXB41 UND38:UNF41 UDH38:UDJ41 TTL38:TTN41 TJP38:TJR41 SZT38:SZV41 SPX38:SPZ41 SGB38:SGD41 RWF38:RWH41 RMJ38:RML41 RCN38:RCP41 QSR38:QST41 QIV38:QIX41 PYZ38:PZB41 PPD38:PPF41 PFH38:PFJ41 OVL38:OVN41 OLP38:OLR41 OBT38:OBV41 NRX38:NRZ41 NIB38:NID41 MYF38:MYH41 MOJ38:MOL41 MEN38:MEP41 LUR38:LUT41 LKV38:LKX41 LAZ38:LBB41 KRD38:KRF41 KHH38:KHJ41 JXL38:JXN41 JNP38:JNR41 JDT38:JDV41 ITX38:ITZ41 IKB38:IKD41 IAF38:IAH41 HQJ38:HQL41 HGN38:HGP41 GWR38:GWT41 GMV38:GMX41 GCZ38:GDB41 FTD38:FTF41 FJH38:FJJ41 EZL38:EZN41 EPP38:EPR41 EFT38:EFV41 DVX38:DVZ41 DMB38:DMD41 DCF38:DCH41 CSJ38:CSL41 CIN38:CIP41 BYR38:BYT41 BOV38:BOX41 BEZ38:BFB41 AVD38:AVF41 ALH38:ALJ41 ABL38:ABN41 RP38:RR41 KB47:KD48 TX47:TZ48 ADT47:ADV48 ANP47:ANR48 AXL47:AXN48 BHH47:BHJ48 BRD47:BRF48 CAZ47:CBB48 CKV47:CKX48 CUR47:CUT48 DEN47:DEP48 DOJ47:DOL48 DYF47:DYH48 EIB47:EID48 ERX47:ERZ48 FBT47:FBV48 FLP47:FLR48 FVL47:FVN48 GFH47:GFJ48 GPD47:GPF48 GYZ47:GZB48 HIV47:HIX48 HSR47:HST48 ICN47:ICP48 IMJ47:IML48 IWF47:IWH48 JGB47:JGD48 JPX47:JPZ48 JZT47:JZV48 KJP47:KJR48 KTL47:KTN48 LDH47:LDJ48 LND47:LNF48 LWZ47:LXB48 MGV47:MGX48 MQR47:MQT48 NAN47:NAP48 NKJ47:NKL48 NUF47:NUH48 OEB47:OED48 ONX47:ONZ48 OXT47:OXV48 PHP47:PHR48 PRL47:PRN48 QBH47:QBJ48 QLD47:QLF48 QUZ47:QVB48 REV47:REX48 ROR47:ROT48 RYN47:RYP48 SIJ47:SIL48 SSF47:SSH48 TCB47:TCD48 TLX47:TLZ48 TVT47:TVV48 UFP47:UFR48 UPL47:UPN48 UZH47:UZJ48 VJD47:VJF48 VSZ47:VTB48 WCV47:WCX48 WMR47:WMT48 WWN47:WWP48 X38:AM40 F47:H47 L47:T47 RP47:RR48 ABL47:ABN48 ALH47:ALJ48 AVD47:AVF48 BEZ47:BFB48 BOV47:BOX48 BYR47:BYT48 CIN47:CIP48 CSJ47:CSL48 DCF47:DCH48 DMB47:DMD48 DVX47:DVZ48 EFT47:EFV48 EPP47:EPR48 EZL47:EZN48 FJH47:FJJ48 FTD47:FTF48 GCZ47:GDB48 GMV47:GMX48 GWR47:GWT48 HGN47:HGP48 HQJ47:HQL48 IAF47:IAH48 IKB47:IKD48 ITX47:ITZ48 JDT47:JDV48 JNP47:JNR48 JXL47:JXN48 KHH47:KHJ48 KRD47:KRF48 LAZ47:LBB48 LKV47:LKX48 LUR47:LUT48 MEN47:MEP48 MOJ47:MOL48 MYF47:MYH48 NIB47:NID48 NRX47:NRZ48 OBT47:OBV48 OLP47:OLR48 OVL47:OVN48 PFH47:PFJ48 PPD47:PPF48 PYZ47:PZB48 QIV47:QIX48 QSR47:QST48 RCN47:RCP48 RMJ47:RML48 RWF47:RWH48 SGB47:SGD48 SPX47:SPZ48 SZT47:SZV48 TJP47:TJR48 TTL47:TTN48 UDH47:UDJ48 UND47:UNF48 UWZ47:UXB48 VGV47:VGX48 VQR47:VQT48 WAN47:WAP48 WKJ47:WKL48 WUF47:WUH48 FR47:FS48 PN47:PO48 ZJ47:ZK48 AJF47:AJG48 ATB47:ATC48 BCX47:BCY48 BMT47:BMU48 BWP47:BWQ48 CGL47:CGM48 CQH47:CQI48 DAD47:DAE48 DJZ47:DKA48 DTV47:DTW48 EDR47:EDS48 ENN47:ENO48 EXJ47:EXK48 FHF47:FHG48 FRB47:FRC48 GAX47:GAY48 GKT47:GKU48 GUP47:GUQ48 HEL47:HEM48 HOH47:HOI48 HYD47:HYE48 IHZ47:IIA48 IRV47:IRW48 JBR47:JBS48 JLN47:JLO48 JVJ47:JVK48 KFF47:KFG48 KPB47:KPC48 KYX47:KYY48 LIT47:LIU48 LSP47:LSQ48 MCL47:MCM48 MMH47:MMI48 MWD47:MWE48 NFZ47:NGA48 NPV47:NPW48 NZR47:NZS48 OJN47:OJO48 OTJ47:OTK48 PDF47:PDG48 PNB47:PNC48 PWX47:PWY48 QGT47:QGU48 QQP47:QQQ48 RAL47:RAM48 RKH47:RKI48 RUD47:RUE48 SDZ47:SEA48 SNV47:SNW48 SXR47:SXS48 THN47:THO48 TRJ47:TRK48 UBF47:UBG48 ULB47:ULC48 UUX47:UUY48 VET47:VEU48 VOP47:VOQ48 VYL47:VYM48 WIH47:WII48 WSD47:WSE48 JH47:JI48 TD47:TE48 ACZ47:ADA48 AMV47:AMW48 AWR47:AWS48 BGN47:BGO48 BQJ47:BQK48 CAF47:CAG48 CKB47:CKC48 CTX47:CTY48 DDT47:DDU48 DNP47:DNQ48 DXL47:DXM48 EHH47:EHI48 ERD47:ERE48 FAZ47:FBA48 FKV47:FKW48 FUR47:FUS48 GEN47:GEO48 GOJ47:GOK48 GYF47:GYG48 HIB47:HIC48 HRX47:HRY48 IBT47:IBU48 ILP47:ILQ48 IVL47:IVM48 JFH47:JFI48 JPD47:JPE48 JYZ47:JZA48 KIV47:KIW48 KSR47:KSS48 LCN47:LCO48 LMJ47:LMK48 LWF47:LWG48 MGB47:MGC48 MPX47:MPY48 MZT47:MZU48 NJP47:NJQ48 NTL47:NTM48 ODH47:ODI48 OND47:ONE48 OWZ47:OXA48 PGV47:PGW48 PQR47:PQS48 QAN47:QAO48 QKJ47:QKK48 QUF47:QUG48 REB47:REC48 RNX47:RNY48 RXT47:RXU48 SHP47:SHQ48 SRL47:SRM48 TBH47:TBI48 TLD47:TLE48 TUZ47:TVA48 UEV47:UEW48 UOR47:UOS48 UYN47:UYO48 VIJ47:VIK48 VSF47:VSG48 WCB47:WCC48 WLX47:WLY48 WVT47:WVU48 HT47:HV48 GL47:GM48 QH47:QI48 AAD47:AAE48 AJZ47:AKA48 ATV47:ATW48 BDR47:BDS48 BNN47:BNO48 BXJ47:BXK48 CHF47:CHG48 CRB47:CRC48 DAX47:DAY48 DKT47:DKU48 DUP47:DUQ48 EEL47:EEM48 EOH47:EOI48 EYD47:EYE48 FHZ47:FIA48 FRV47:FRW48 GBR47:GBS48 GLN47:GLO48 GVJ47:GVK48 HFF47:HFG48 HPB47:HPC48 HYX47:HYY48 IIT47:IIU48 ISP47:ISQ48 JCL47:JCM48 JMH47:JMI48 JWD47:JWE48 KFZ47:KGA48 KPV47:KPW48 KZR47:KZS48 LJN47:LJO48 LTJ47:LTK48 MDF47:MDG48 MNB47:MNC48 MWX47:MWY48 NGT47:NGU48 NQP47:NQQ48 OAL47:OAM48 OKH47:OKI48 OUD47:OUE48 PDZ47:PEA48 PNV47:PNW48 PXR47:PXS48 QHN47:QHO48 QRJ47:QRK48 RBF47:RBG48 RLB47:RLC48 RUX47:RUY48 SET47:SEU48 SOP47:SOQ48 SYL47:SYM48 TIH47:TII48 TSD47:TSE48 UBZ47:UCA48 ULV47:ULW48 UVR47:UVS48 VFN47:VFO48 VPJ47:VPK48 VZF47:VZG48 WJB47:WJC48 WSX47:WSY48 GF47:GH48 QB47:QD48 ZX47:ZZ48 AJT47:AJV48 ATP47:ATR48 BDL47:BDN48 BNH47:BNJ48 BXD47:BXF48 CGZ47:CHB48 CQV47:CQX48 DAR47:DAT48 DKN47:DKP48 DUJ47:DUL48 EEF47:EEH48 EOB47:EOD48 EXX47:EXZ48 FHT47:FHV48 FRP47:FRR48 GBL47:GBN48 GLH47:GLJ48 GVD47:GVF48 HEZ47:HFB48 HOV47:HOX48 HYR47:HYT48 IIN47:IIP48 ISJ47:ISL48 JCF47:JCH48 JMB47:JMD48 JVX47:JVZ48 KFT47:KFV48 KPP47:KPR48 KZL47:KZN48 LJH47:LJJ48 LTD47:LTF48 MCZ47:MDB48 MMV47:MMX48 MWR47:MWT48 NGN47:NGP48 NQJ47:NQL48 OAF47:OAH48 OKB47:OKD48 OTX47:OTZ48 PDT47:PDV48 PNP47:PNR48 PXL47:PXN48 QHH47:QHJ48 QRD47:QRF48 RAZ47:RBB48 RKV47:RKX48 RUR47:RUT48 SEN47:SEP48 SOJ47:SOL48 SYF47:SYH48 TIB47:TID48 TRX47:TRZ48 UBT47:UBV48 ULP47:ULR48 UVL47:UVN48 VFH47:VFJ48 VPD47:VPF48 VYZ47:VZB48 WIV47:WIX48 WSR47:WST48 GV47:GW48 QR47:QS48 AAN47:AAO48 AKJ47:AKK48 AUF47:AUG48 BEB47:BEC48 BNX47:BNY48 BXT47:BXU48 CHP47:CHQ48 CRL47:CRM48 DBH47:DBI48 DLD47:DLE48 DUZ47:DVA48 EEV47:EEW48 EOR47:EOS48 EYN47:EYO48 FIJ47:FIK48 FSF47:FSG48 GCB47:GCC48 GLX47:GLY48 GVT47:GVU48 HFP47:HFQ48 HPL47:HPM48 HZH47:HZI48 IJD47:IJE48 ISZ47:ITA48 JCV47:JCW48 JMR47:JMS48 JWN47:JWO48 KGJ47:KGK48 KQF47:KQG48 LAB47:LAC48 LJX47:LJY48 LTT47:LTU48 MDP47:MDQ48 MNL47:MNM48 MXH47:MXI48 NHD47:NHE48 NQZ47:NRA48 OAV47:OAW48 OKR47:OKS48 OUN47:OUO48 PEJ47:PEK48 POF47:POG48 PYB47:PYC48 QHX47:QHY48 QRT47:QRU48 RBP47:RBQ48 RLL47:RLM48 RVH47:RVI48 SFD47:SFE48 SOZ47:SPA48 SYV47:SYW48 TIR47:TIS48 TSN47:TSO48 UCJ47:UCK48 UMF47:UMG48 UWB47:UWC48 VFX47:VFY48 VPT47:VPU48 VZP47:VZQ48 WJL47:WJM48 WTH47:WTI48 GP47:GR48 QL47:QN48 AAH47:AAJ48 AKD47:AKF48 ATZ47:AUB48 BDV47:BDX48 BNR47:BNT48 BXN47:BXP48 CHJ47:CHL48 CRF47:CRH48 DBB47:DBD48 DKX47:DKZ48 DUT47:DUV48 EEP47:EER48 EOL47:EON48 EYH47:EYJ48 FID47:FIF48 FRZ47:FSB48 GBV47:GBX48 GLR47:GLT48 GVN47:GVP48 HFJ47:HFL48 HPF47:HPH48 HZB47:HZD48 IIX47:IIZ48 IST47:ISV48 JCP47:JCR48 JML47:JMN48 JWH47:JWJ48 KGD47:KGF48 KPZ47:KQB48 KZV47:KZX48 LJR47:LJT48 LTN47:LTP48 MDJ47:MDL48 MNF47:MNH48 MXB47:MXD48 NGX47:NGZ48 NQT47:NQV48 OAP47:OAR48 OKL47:OKN48 OUH47:OUJ48 PED47:PEF48 PNZ47:POB48 PXV47:PXX48 QHR47:QHT48 QRN47:QRP48 RBJ47:RBL48 RLF47:RLH48 RVB47:RVD48 SEX47:SEZ48 SOT47:SOV48 SYP47:SYR48 TIL47:TIN48 TSH47:TSJ48 UCD47:UCF48 ULZ47:UMB48 UVV47:UVX48 VFR47:VFT48 VPN47:VPP48 VZJ47:VZL48 WJF47:WJH48 WTB47:WTD48 HF47:HG48 RB47:RC48 AAX47:AAY48 AKT47:AKU48 AUP47:AUQ48 BEL47:BEM48 BOH47:BOI48 BYD47:BYE48 CHZ47:CIA48 CRV47:CRW48 DBR47:DBS48 DLN47:DLO48 DVJ47:DVK48 EFF47:EFG48 EPB47:EPC48 EYX47:EYY48 FIT47:FIU48 FSP47:FSQ48 GCL47:GCM48 GMH47:GMI48 GWD47:GWE48 HFZ47:HGA48 HPV47:HPW48 HZR47:HZS48 IJN47:IJO48 ITJ47:ITK48 JDF47:JDG48 JNB47:JNC48 JWX47:JWY48 KGT47:KGU48 KQP47:KQQ48 LAL47:LAM48 LKH47:LKI48 LUD47:LUE48 MDZ47:MEA48 MNV47:MNW48 MXR47:MXS48 NHN47:NHO48 NRJ47:NRK48 OBF47:OBG48 OLB47:OLC48 OUX47:OUY48 PET47:PEU48 POP47:POQ48 PYL47:PYM48 QIH47:QII48 QSD47:QSE48 RBZ47:RCA48 RLV47:RLW48 RVR47:RVS48 SFN47:SFO48 SPJ47:SPK48 SZF47:SZG48 TJB47:TJC48 TSX47:TSY48 UCT47:UCU48 UMP47:UMQ48 UWL47:UWM48 VGH47:VGI48 VQD47:VQE48 VZZ47:WAA48 WJV47:WJW48 WTR47:WTS48 GZ47:HB48 QV47:QX48 AAR47:AAT48 AKN47:AKP48 AUJ47:AUL48 BEF47:BEH48 BOB47:BOD48 BXX47:BXZ48 CHT47:CHV48 CRP47:CRR48 DBL47:DBN48 DLH47:DLJ48 DVD47:DVF48 EEZ47:EFB48 EOV47:EOX48 EYR47:EYT48 FIN47:FIP48 FSJ47:FSL48 GCF47:GCH48 GMB47:GMD48 GVX47:GVZ48 HFT47:HFV48 HPP47:HPR48 HZL47:HZN48 IJH47:IJJ48 ITD47:ITF48 JCZ47:JDB48 JMV47:JMX48 JWR47:JWT48 KGN47:KGP48 KQJ47:KQL48 LAF47:LAH48 LKB47:LKD48 LTX47:LTZ48 MDT47:MDV48 MNP47:MNR48 MXL47:MXN48 NHH47:NHJ48 NRD47:NRF48 OAZ47:OBB48 OKV47:OKX48 OUR47:OUT48 PEN47:PEP48 POJ47:POL48 PYF47:PYH48 QIB47:QID48 QRX47:QRZ48 RBT47:RBV48 RLP47:RLR48 RVL47:RVN48 SFH47:SFJ48 SPD47:SPF48 SYZ47:SZB48 TIV47:TIX48 TSR47:TST48 UCN47:UCP48 UMJ47:UML48 UWF47:UWH48 VGB47:VGD48 VPX47:VPZ48 VZT47:VZV48 WJP47:WJR48 WTL47:WTN48 HP47:HQ48 RL47:RM48 ABH47:ABI48 ALD47:ALE48 AUZ47:AVA48 BEV47:BEW48 BOR47:BOS48 BYN47:BYO48 CIJ47:CIK48 CSF47:CSG48 DCB47:DCC48 DLX47:DLY48 DVT47:DVU48 EFP47:EFQ48 EPL47:EPM48 EZH47:EZI48 FJD47:FJE48 FSZ47:FTA48 GCV47:GCW48 GMR47:GMS48 GWN47:GWO48 HGJ47:HGK48 HQF47:HQG48 IAB47:IAC48 IJX47:IJY48 ITT47:ITU48 JDP47:JDQ48 JNL47:JNM48 JXH47:JXI48 KHD47:KHE48 KQZ47:KRA48 LAV47:LAW48 LKR47:LKS48 LUN47:LUO48 MEJ47:MEK48 MOF47:MOG48 MYB47:MYC48 NHX47:NHY48 NRT47:NRU48 OBP47:OBQ48 OLL47:OLM48 OVH47:OVI48 PFD47:PFE48 POZ47:PPA48 PYV47:PYW48 QIR47:QIS48 QSN47:QSO48 RCJ47:RCK48 RMF47:RMG48 RWB47:RWC48 SFX47:SFY48 SPT47:SPU48 SZP47:SZQ48 TJL47:TJM48 TTH47:TTI48 UDD47:UDE48 UMZ47:UNA48 UWV47:UWW48 VGR47:VGS48 VQN47:VQO48 WAJ47:WAK48 WKF47:WKG48 WUB47:WUC48 HJ47:HL48 RF47:RH48 ABB47:ABD48 AKX47:AKZ48 AUT47:AUV48 BEP47:BER48 BOL47:BON48 BYH47:BYJ48 CID47:CIF48 CRZ47:CSB48 DBV47:DBX48 DLR47:DLT48 DVN47:DVP48 EFJ47:EFL48 EPF47:EPH48 EZB47:EZD48 FIX47:FIZ48 FST47:FSV48 GCP47:GCR48 GML47:GMN48 GWH47:GWJ48 HGD47:HGF48 HPZ47:HQB48 HZV47:HZX48 IJR47:IJT48 ITN47:ITP48 JDJ47:JDL48 JNF47:JNH48 JXB47:JXD48 KGX47:KGZ48 KQT47:KQV48 LAP47:LAR48 LKL47:LKN48 LUH47:LUJ48 MED47:MEF48 MNZ47:MOB48 MXV47:MXX48 NHR47:NHT48 NRN47:NRP48 OBJ47:OBL48 OLF47:OLH48 OVB47:OVD48 PEX47:PEZ48 POT47:POV48 PYP47:PYR48 QIL47:QIN48 QSH47:QSJ48 RCD47:RCF48 RLZ47:RMB48 RVV47:RVX48 SFR47:SFT48 SPN47:SPP48 SZJ47:SZL48 TJF47:TJH48 TTB47:TTD48 UCX47:UCZ48 UMT47:UMV48 UWP47:UWR48 VGL47:VGN48 VQH47:VQJ48 WAD47:WAF48 WJZ47:WKB48 WTV47:WTX48 HZ47:IA48 RV47:RW48 ABR47:ABS48 ALN47:ALO48 AVJ47:AVK48 BFF47:BFG48 BPB47:BPC48 BYX47:BYY48 CIT47:CIU48 CSP47:CSQ48 DCL47:DCM48 DMH47:DMI48 DWD47:DWE48 EFZ47:EGA48 EPV47:EPW48 EZR47:EZS48 FJN47:FJO48 FTJ47:FTK48 GDF47:GDG48 GNB47:GNC48 GWX47:GWY48 HGT47:HGU48 HQP47:HQQ48 IAL47:IAM48 IKH47:IKI48 IUD47:IUE48 JDZ47:JEA48 JNV47:JNW48 JXR47:JXS48 KHN47:KHO48 KRJ47:KRK48 LBF47:LBG48 LLB47:LLC48 LUX47:LUY48 MET47:MEU48 MOP47:MOQ48 MYL47:MYM48 NIH47:NII48 NSD47:NSE48 OBZ47:OCA48 OLV47:OLW48 OVR47:OVS48 PFN47:PFO48 PPJ47:PPK48 PZF47:PZG48 QJB47:QJC48 QSX47:QSY48 RCT47:RCU48 RMP47:RMQ48 RWL47:RWM48 SGH47:SGI48 SQD47:SQE48 SZZ47:TAA48 TJV47:TJW48 TTR47:TTS48 UDN47:UDO48 UNJ47:UNK48 UXF47:UXG48 VHB47:VHC48 VQX47:VQY48 WAT47:WAU48 WKP47:WKQ48 WUL47:WUM48 IJ47:IK48 SF47:SG48 ACB47:ACC48 ALX47:ALY48 AVT47:AVU48 BFP47:BFQ48 BPL47:BPM48 BZH47:BZI48 CJD47:CJE48 CSZ47:CTA48 DCV47:DCW48 DMR47:DMS48 DWN47:DWO48 EGJ47:EGK48 EQF47:EQG48 FAB47:FAC48 FJX47:FJY48 FTT47:FTU48 GDP47:GDQ48 GNL47:GNM48 GXH47:GXI48 HHD47:HHE48 HQZ47:HRA48 IAV47:IAW48 IKR47:IKS48 IUN47:IUO48 JEJ47:JEK48 JOF47:JOG48 JYB47:JYC48 KHX47:KHY48 KRT47:KRU48 LBP47:LBQ48 LLL47:LLM48 LVH47:LVI48 MFD47:MFE48 MOZ47:MPA48 MYV47:MYW48 NIR47:NIS48 NSN47:NSO48 OCJ47:OCK48 OMF47:OMG48 OWB47:OWC48 PFX47:PFY48 PPT47:PPU48 PZP47:PZQ48 QJL47:QJM48 QTH47:QTI48 RDD47:RDE48 RMZ47:RNA48 RWV47:RWW48 SGR47:SGS48 SQN47:SQO48 TAJ47:TAK48 TKF47:TKG48 TUB47:TUC48 UDX47:UDY48 UNT47:UNU48 UXP47:UXQ48 VHL47:VHM48 VRH47:VRI48 WBD47:WBE48 WKZ47:WLA48 WUV47:WUW48 ID47:IF48 RZ47:SB48 ABV47:ABX48 ALR47:ALT48 AVN47:AVP48 BFJ47:BFL48 BPF47:BPH48 BZB47:BZD48 CIX47:CIZ48 CST47:CSV48 DCP47:DCR48 DML47:DMN48 DWH47:DWJ48 EGD47:EGF48 EPZ47:EQB48 EZV47:EZX48 FJR47:FJT48 FTN47:FTP48 GDJ47:GDL48 GNF47:GNH48 GXB47:GXD48 HGX47:HGZ48 HQT47:HQV48 IAP47:IAR48 IKL47:IKN48 IUH47:IUJ48 JED47:JEF48 JNZ47:JOB48 JXV47:JXX48 KHR47:KHT48 KRN47:KRP48 LBJ47:LBL48 LLF47:LLH48 LVB47:LVD48 MEX47:MEZ48 MOT47:MOV48 MYP47:MYR48 NIL47:NIN48 NSH47:NSJ48 OCD47:OCF48 OLZ47:OMB48 OVV47:OVX48 PFR47:PFT48 PPN47:PPP48 PZJ47:PZL48 QJF47:QJH48 QTB47:QTD48 RCX47:RCZ48 RMT47:RMV48 RWP47:RWR48 SGL47:SGN48 SQH47:SQJ48 TAD47:TAF48 TJZ47:TKB48 TTV47:TTX48 UDR47:UDT48 UNN47:UNP48 UXJ47:UXL48 VHF47:VHH48 VRB47:VRD48 WAX47:WAZ48 WKT47:WKV48 WUP47:WUR48 IT47:IU48 SP47:SQ48 ACL47:ACM48 AMH47:AMI48 AWD47:AWE48 BFZ47:BGA48 BPV47:BPW48 BZR47:BZS48 CJN47:CJO48 CTJ47:CTK48 DDF47:DDG48 DNB47:DNC48 DWX47:DWY48 EGT47:EGU48 EQP47:EQQ48 FAL47:FAM48 FKH47:FKI48 FUD47:FUE48 GDZ47:GEA48 GNV47:GNW48 GXR47:GXS48 HHN47:HHO48 HRJ47:HRK48 IBF47:IBG48 ILB47:ILC48 IUX47:IUY48 JET47:JEU48 JOP47:JOQ48 JYL47:JYM48 KIH47:KII48 KSD47:KSE48 LBZ47:LCA48 LLV47:LLW48 LVR47:LVS48 MFN47:MFO48 MPJ47:MPK48 MZF47:MZG48 NJB47:NJC48 NSX47:NSY48 OCT47:OCU48 OMP47:OMQ48 OWL47:OWM48 PGH47:PGI48 PQD47:PQE48 PZZ47:QAA48 QJV47:QJW48 QTR47:QTS48 RDN47:RDO48 RNJ47:RNK48 RXF47:RXG48 SHB47:SHC48 SQX47:SQY48 TAT47:TAU48 TKP47:TKQ48 TUL47:TUM48 UEH47:UEI48 UOD47:UOE48 UXZ47:UYA48 VHV47:VHW48 VRR47:VRS48 WBN47:WBO48 WLJ47:WLK48 WVF47:WVG48 IN47:IP48 SJ47:SL48 ACF47:ACH48 AMB47:AMD48 AVX47:AVZ48 BFT47:BFV48 BPP47:BPR48 BZL47:BZN48 CJH47:CJJ48 CTD47:CTF48 DCZ47:DDB48 DMV47:DMX48 DWR47:DWT48 EGN47:EGP48 EQJ47:EQL48 FAF47:FAH48 FKB47:FKD48 FTX47:FTZ48 GDT47:GDV48 GNP47:GNR48 GXL47:GXN48 HHH47:HHJ48 HRD47:HRF48 IAZ47:IBB48 IKV47:IKX48 IUR47:IUT48 JEN47:JEP48 JOJ47:JOL48 JYF47:JYH48 KIB47:KID48 KRX47:KRZ48 LBT47:LBV48 LLP47:LLR48 LVL47:LVN48 MFH47:MFJ48 MPD47:MPF48 MYZ47:MZB48 NIV47:NIX48 NSR47:NST48 OCN47:OCP48 OMJ47:OML48 OWF47:OWH48 PGB47:PGD48 PPX47:PPZ48 PZT47:PZV48 QJP47:QJR48 QTL47:QTN48 RDH47:RDJ48 RND47:RNF48 RWZ47:RXB48 SGV47:SGX48 SQR47:SQT48 TAN47:TAP48 TKJ47:TKL48 TUF47:TUH48 UEB47:UED48 UNX47:UNZ48 UXT47:UXV48 VHP47:VHR48 VRL47:VRN48 WBH47:WBJ48 WLD47:WLF48 WUZ47:WVB48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IX47:IY48 ST47:SU48 ACP47:ACQ48 AML47:AMM48 AWH47:AWI48 BGD47:BGE48 BPZ47:BQA48 BZV47:BZW48 CJR47:CJS48 CTN47:CTO48 DDJ47:DDK48 DNF47:DNG48 DXB47:DXC48 EGX47:EGY48 EQT47:EQU48 FAP47:FAQ48 FKL47:FKM48 FUH47:FUI48 GED47:GEE48 GNZ47:GOA48 GXV47:GXW48 HHR47:HHS48 HRN47:HRO48 IBJ47:IBK48 ILF47:ILG48 IVB47:IVC48 JEX47:JEY48 JOT47:JOU48 JYP47:JYQ48 KIL47:KIM48 KSH47:KSI48 LCD47:LCE48 LLZ47:LMA48 LVV47:LVW48 MFR47:MFS48 MPN47:MPO48 MZJ47:MZK48 NJF47:NJG48 NTB47:NTC48 OCX47:OCY48 OMT47:OMU48 OWP47:OWQ48 PGL47:PGM48 PQH47:PQI48 QAD47:QAE48 QJZ47:QKA48 QTV47:QTW48 RDR47:RDS48 RNN47:RNO48 RXJ47:RXK48 SHF47:SHG48 SRB47:SRC48 TAX47:TAY48 TKT47:TKU48 TUP47:TUQ48 UEL47:UEM48 UOH47:UOI48 UYD47:UYE48 VHZ47:VIA48 VRV47:VRW48 WBR47:WBS48 WLN47:WLO48 WVJ47:WVK48 JN47:JO48 TJ47:TK48 ADF47:ADG48 ANB47:ANC48 AWX47:AWY48 BGT47:BGU48 BQP47:BQQ48 CAL47:CAM48 CKH47:CKI48 CUD47:CUE48 DDZ47:DEA48 DNV47:DNW48 DXR47:DXS48 EHN47:EHO48 ERJ47:ERK48 FBF47:FBG48 FLB47:FLC48 FUX47:FUY48 GET47:GEU48 GOP47:GOQ48 GYL47:GYM48 HIH47:HII48 HSD47:HSE48 IBZ47:ICA48 ILV47:ILW48 IVR47:IVS48 JFN47:JFO48 JPJ47:JPK48 JZF47:JZG48 KJB47:KJC48 KSX47:KSY48 LCT47:LCU48 LMP47:LMQ48 LWL47:LWM48 MGH47:MGI48 MQD47:MQE48 MZZ47:NAA48 NJV47:NJW48 NTR47:NTS48 ODN47:ODO48 ONJ47:ONK48 OXF47:OXG48 PHB47:PHC48 PQX47:PQY48 QAT47:QAU48 QKP47:QKQ48 QUL47:QUM48 REH47:REI48 ROD47:ROE48 RXZ47:RYA48 SHV47:SHW48 SRR47:SRS48 TBN47:TBO48 TLJ47:TLK48 TVF47:TVG48 UFB47:UFC48 UOX47:UOY48 UYT47:UYU48 VIP47:VIQ48 VSL47:VSM48 WCH47:WCI48 WMD47:WME48 WVZ47:WWA48 JR47:JS48 TN47:TO48 ADJ47:ADK48 ANF47:ANG48 AXB47:AXC48 BGX47:BGY48 BQT47:BQU48 CAP47:CAQ48 CKL47:CKM48 CUH47:CUI48 DED47:DEE48 DNZ47:DOA48 DXV47:DXW48 EHR47:EHS48 ERN47:ERO48 FBJ47:FBK48 FLF47:FLG48 FVB47:FVC48 GEX47:GEY48 GOT47:GOU48 GYP47:GYQ48 HIL47:HIM48 HSH47:HSI48 ICD47:ICE48 ILZ47:IMA48 IVV47:IVW48 JFR47:JFS48 JPN47:JPO48 JZJ47:JZK48 KJF47:KJG48 KTB47:KTC48 LCX47:LCY48 LMT47:LMU48 LWP47:LWQ48 MGL47:MGM48 MQH47:MQI48 NAD47:NAE48 NJZ47:NKA48 NTV47:NTW48 ODR47:ODS48 ONN47:ONO48 OXJ47:OXK48 PHF47:PHG48 PRB47:PRC48 QAX47:QAY48 QKT47:QKU48 QUP47:QUQ48 REL47:REM48 ROH47:ROI48 RYD47:RYE48 SHZ47:SIA48 SRV47:SRW48 TBR47:TBS48 TLN47:TLO48 TVJ47:TVK48 UFF47:UFG48 UPB47:UPC48 UYX47:UYY48 VIT47:VIU48 VSP47:VSQ48 WCL47:WCM48 WMH47:WMI48 WWD47:WWE48 JX47:JY48 TT47:TU48 ADP47:ADQ48 ANL47:ANM48 AXH47:AXI48 BHD47:BHE48 BQZ47:BRA48 CAV47:CAW48 CKR47:CKS48 CUN47:CUO48 DEJ47:DEK48 DOF47:DOG48 DYB47:DYC48 EHX47:EHY48 ERT47:ERU48 FBP47:FBQ48 FLL47:FLM48 FVH47:FVI48 GFD47:GFE48 GOZ47:GPA48 GYV47:GYW48 HIR47:HIS48 HSN47:HSO48 ICJ47:ICK48 IMF47:IMG48 IWB47:IWC48 JFX47:JFY48 JPT47:JPU48 JZP47:JZQ48 KJL47:KJM48 KTH47:KTI48 LDD47:LDE48 LMZ47:LNA48 LWV47:LWW48 MGR47:MGS48 MQN47:MQO48 NAJ47:NAK48 NKF47:NKG48 NUB47:NUC48 ODX47:ODY48 ONT47:ONU48 OXP47:OXQ48 PHL47:PHM48 PRH47:PRI48 QBD47:QBE48 QKZ47:QLA48 QUV47:QUW48 RER47:RES48 RON47:ROO48 RYJ47:RYK48 SIF47:SIG48 SSB47:SSC48 TBX47:TBY48 TLT47:TLU48 TVP47:TVQ48 UFL47:UFM48 UPH47:UPI48 UZD47:UZE48 VIZ47:VJA48 VSV47:VSW48 WCR47:WCS48 WMN47:WMO48 WWJ47:WWK48 KH47:KI48 UD47:UE48 ADZ47:AEA48 ANV47:ANW48 AXR47:AXS48 BHN47:BHO48 BRJ47:BRK48 CBF47:CBG48 CLB47:CLC48 CUX47:CUY48 DET47:DEU48 DOP47:DOQ48 DYL47:DYM48 EIH47:EII48 ESD47:ESE48 FBZ47:FCA48 FLV47:FLW48 FVR47:FVS48 GFN47:GFO48 GPJ47:GPK48 GZF47:GZG48 HJB47:HJC48 HSX47:HSY48 ICT47:ICU48 IMP47:IMQ48 IWL47:IWM48 JGH47:JGI48 JQD47:JQE48 JZZ47:KAA48 KJV47:KJW48 KTR47:KTS48 LDN47:LDO48 LNJ47:LNK48 LXF47:LXG48 MHB47:MHC48 MQX47:MQY48 NAT47:NAU48 NKP47:NKQ48 NUL47:NUM48 OEH47:OEI48 OOD47:OOE48 OXZ47:OYA48 PHV47:PHW48 PRR47:PRS48 QBN47:QBO48 QLJ47:QLK48 QVF47:QVG48 RFB47:RFC48 ROX47:ROY48 RYT47:RYU48 SIP47:SIQ48 SSL47:SSM48 TCH47:TCI48 TMD47:TME48 TVZ47:TWA48 UFV47:UFW48 UPR47:UPS48 UZN47:UZO48 VJJ47:VJK48 VTF47:VTG48 WDB47:WDC48 WMX47:WMY48 WWT47:WWU48 GB47:GC48 PX47:PY48 ZT47:ZU48 AJP47:AJQ48 ATL47:ATM48 BDH47:BDI48 BND47:BNE48 BWZ47:BXA48 CGV47:CGW48 CQR47:CQS48 DAN47:DAO48 DKJ47:DKK48 DUF47:DUG48 EEB47:EEC48 ENX47:ENY48 EXT47:EXU48 FHP47:FHQ48 FRL47:FRM48 GBH47:GBI48 GLD47:GLE48 GUZ47:GVA48 HEV47:HEW48 HOR47:HOS48 HYN47:HYO48 IIJ47:IIK48 ISF47:ISG48 JCB47:JCC48 JLX47:JLY48 JVT47:JVU48 KFP47:KFQ48 KPL47:KPM48 KZH47:KZI48 LJD47:LJE48 LSZ47:LTA48 MCV47:MCW48 MMR47:MMS48 MWN47:MWO48 NGJ47:NGK48 NQF47:NQG48 OAB47:OAC48 OJX47:OJY48 OTT47:OTU48 PDP47:PDQ48 PNL47:PNM48 PXH47:PXI48 QHD47:QHE48 QQZ47:QRA48 RAV47:RAW48 RKR47:RKS48 RUN47:RUO48 SEJ47:SEK48 SOF47:SOG48 SYB47:SYC48 THX47:THY48 TRT47:TRU48 UBP47:UBQ48 ULL47:ULM48 UVH47:UVI48 VFD47:VFE48 VOZ47:VPA48 VYV47:VYW48 WIR47:WIS48 WSN47:WSO48 FL47:FN48 PH47:PJ48 ZD47:ZF48 AIZ47:AJB48 ASV47:ASX48 BCR47:BCT48 BMN47:BMP48 BWJ47:BWL48 CGF47:CGH48 CQB47:CQD48 CZX47:CZZ48 DJT47:DJV48 DTP47:DTR48 EDL47:EDN48 ENH47:ENJ48 EXD47:EXF48 FGZ47:FHB48 FQV47:FQX48 GAR47:GAT48 GKN47:GKP48 GUJ47:GUL48 HEF47:HEH48 HOB47:HOD48 HXX47:HXZ48 IHT47:IHV48 IRP47:IRR48 JBL47:JBN48 JLH47:JLJ48 JVD47:JVF48 KEZ47:KFB48 KOV47:KOX48 KYR47:KYT48 LIN47:LIP48 LSJ47:LSL48 MCF47:MCH48 MMB47:MMD48 MVX47:MVZ48 NFT47:NFV48 NPP47:NPR48 NZL47:NZN48 OJH47:OJJ48 OTD47:OTF48 PCZ47:PDB48 PMV47:PMX48 PWR47:PWT48 QGN47:QGP48 QQJ47:QQL48 RAF47:RAH48 RKB47:RKD48 RTX47:RTZ48 SDT47:SDV48 SNP47:SNR48 SXL47:SXN48 THH47:THJ48 TRD47:TRF48 UAZ47:UBB48 UKV47:UKX48 UUR47:UUT48 VEN47:VEP48 VOJ47:VOL48 VYF47:VYH48 WIB47:WID48 WRX47:WRZ48 FV47:FY48 PR47:PU48 ZN47:ZQ48 AJJ47:AJM48 ATF47:ATI48 BDB47:BDE48 BMX47:BNA48 BWT47:BWW48 CGP47:CGS48 CQL47:CQO48 DAH47:DAK48 DKD47:DKG48 DTZ47:DUC48 EDV47:EDY48 ENR47:ENU48 EXN47:EXQ48 FHJ47:FHM48 FRF47:FRI48 GBB47:GBE48 GKX47:GLA48 GUT47:GUW48 HEP47:HES48 HOL47:HOO48 HYH47:HYK48 IID47:IIG48 IRZ47:ISC48 JBV47:JBY48 JLR47:JLU48 JVN47:JVQ48 KFJ47:KFM48 KPF47:KPI48 KZB47:KZE48 LIX47:LJA48 LST47:LSW48 MCP47:MCS48 MML47:MMO48 MWH47:MWK48 NGD47:NGG48 NPZ47:NQC48 NZV47:NZY48 OJR47:OJU48 OTN47:OTQ48 PDJ47:PDM48 PNF47:PNI48 PXB47:PXE48 QGX47:QHA48 QQT47:QQW48 RAP47:RAS48 RKL47:RKO48 RUH47:RUK48 SED47:SEG48 SNZ47:SOC48 SXV47:SXY48 THR47:THU48 TRN47:TRQ48 UBJ47:UBM48 ULF47:ULI48 UVB47:UVE48 VEX47:VFA48 VOT47:VOW48 VYP47:VYS48 WIL47:WIO48 WSH47:WSK48 WSN9 WIR9 VYV9 VOZ9 VFD9 UVH9 ULL9 UBP9 TRT9 THX9 SYB9 SOF9 SEJ9 RUN9 RKR9 RAV9 QQZ9 QHD9 PXH9 PNL9 PDP9 OTT9 OJX9 OAB9 NQF9 NGJ9 MWN9 MMR9 MCV9 LSZ9 LJD9 KZH9 KPL9 KFP9 JVT9 JLX9 JCB9 ISF9 IIJ9 HYN9 HOR9 HEV9 GUZ9 GLD9 GBH9 FRL9 FHP9 EXT9 ENX9 EEB9 DUF9 DKJ9 DAN9 CQR9 CGV9 BWZ9 BND9 BDH9 ATL9 AJP9 ZT9 PX9 GB9 WWT9 WMX9 WDB9 VTF9 VJJ9 UZN9 UPR9 UFV9 TVZ9 TMD9 TCH9 SSL9 SIP9 RYT9 ROX9 RFB9 QVF9 QLJ9 QBN9 PRR9 PHV9 OXZ9 OOD9 OEH9 NUL9 NKP9 NAT9 MQX9 MHB9 LXF9 LNJ9 LDN9 KTR9 KJV9 JZZ9 JQD9 JGH9 IWL9 IMP9 ICT9 HSX9 HJB9 GZF9 GPJ9 GFN9 FVR9 FLV9 FBZ9 ESD9 EIH9 DYL9 DOP9 DET9 CUX9 CLB9 CBF9 BRJ9 BHN9 AXR9 ANV9 ADZ9 UD9 KH9 WWJ9 WMN9 WCR9 VSV9 VIZ9 UZD9 UPH9 UFL9 TVP9 TLT9 TBX9 SSB9 SIF9 RYJ9 RON9 RER9 QUV9 QKZ9 QBD9 PRH9 PHL9 OXP9 ONT9 ODX9 NUB9 NKF9 NAJ9 MQN9 MGR9 LWV9 LMZ9 LDD9 KTH9 KJL9 JZP9 JPT9 JFX9 IWB9 IMF9 ICJ9 HSN9 HIR9 GYV9 GOZ9 GFD9 FVH9 FLL9 FBP9 ERT9 EHX9 DYB9 DOF9 DEJ9 CUN9 CKR9 CAV9 BQZ9 BHD9 AXH9 ANL9 ADP9 TT9 JX9 WVZ9 WMD9 WCH9 VSL9 VIP9 UYT9 UOX9 UFB9 TVF9 TLJ9 TBN9 SRR9 SHV9 RXZ9 ROD9 REH9 QUL9 QKP9 QAT9 PQX9 PHB9 OXF9 ONJ9 ODN9 NTR9 NJV9 MZZ9 MQD9 MGH9 LWL9 LMP9 LCT9 KSX9 KJB9 JZF9 JPJ9 JFN9 IVR9 ILV9 IBZ9 HSD9 HIH9 GYL9 GOP9 GET9 FUX9 FLB9 FBF9 ERJ9 EHN9 DXR9 DNV9 DDZ9 CUD9 CKH9 CAL9 BQP9 BGT9 AWX9 ANB9 ADF9 TJ9 JN9 WVP9 WLT9 WBX9 VSB9 VIF9 UYJ9 UON9 UER9 TUV9 TKZ9 TBD9 SRH9 SHL9 RXP9 RNT9 RDX9 QUB9 QKF9 QAJ9 PQN9 PGR9 OWV9 OMZ9 ODD9 NTH9 NJL9 MZP9 MPT9 MFX9 LWB9 LMF9 LCJ9 KSN9 KIR9 JYV9 JOZ9 JFD9 IVH9 ILL9 IBP9 HRT9 HHX9 GYB9 GOF9 GEJ9 FUN9 FKR9 FAV9 EQZ9 EHD9 DXH9 DNL9 DDP9 CTT9 CJX9 CAB9 BQF9 BGJ9 AWN9 AMR9 ACV9 SZ9 JD9 WVF9 WLJ9 WBN9 VRR9 VHV9 UXZ9 UOD9 UEH9 TUL9 TKP9 TAT9 SQX9 SHB9 RXF9 RNJ9 RDN9 QTR9 QJV9 PZZ9 PQD9 PGH9 OWL9 OMP9 OCT9 NSX9 NJB9 MZF9 MPJ9 MFN9 LVR9 LLV9 LBZ9 KSD9 KIH9 JYL9 JOP9 JET9 IUX9 ILB9 IBF9 HRJ9 HHN9 GXR9 GNV9 GDZ9 FUD9 FKH9 FAL9 EQP9 EGT9 DWX9 DNB9 DDF9 CTJ9 CJN9 BZR9 BPV9 BFZ9 AWD9 AMH9 ACL9 SP9 IT9 WUV9 WKZ9 WBD9 VRH9 VHL9 UXP9 UNT9 UDX9 TUB9 TKF9 TAJ9 SQN9 SGR9 RWV9 RMZ9 RDD9 QTH9 QJL9 PZP9 PPT9 PFX9 OWB9 OMF9 OCJ9 NSN9 NIR9 MYV9 MOZ9 MFD9 LVH9 LLL9 LBP9 KRT9 KHX9 JYB9 JOF9 JEJ9 IUN9 IKR9 IAV9 HQZ9 HHD9 GXH9 GNL9 GDP9 FTT9 FJX9 FAB9 EQF9 EGJ9 DWN9 DMR9 DCV9 CSZ9 CJD9 BZH9 BPL9 BFP9 AVT9 ALX9 ACB9 SF9 IJ9 WUL9 WKP9 WAT9 VQX9 VHB9 UXF9 UNJ9 UDN9 TTR9 TJV9 SZZ9 SQD9 SGH9 RWL9 RMP9 RCT9 QSX9 QJB9 PZF9 PPJ9 PFN9 OVR9 OLV9 OBZ9 NSD9 NIH9 MYL9 MOP9 MET9 LUX9 LLB9 LBF9 KRJ9 KHN9 JXR9 JNV9 JDZ9 IUD9 IKH9 IAL9 HQP9 HGT9 GWX9 GNB9 GDF9 FTJ9 FJN9 EZR9 EPV9 EFZ9 DWD9 DMH9 DCL9 CSP9 CIT9 BYX9 BPB9 BFF9 AVJ9 ALN9 ABR9 RV9 HZ9 WUB9 WKF9 WAJ9 VQN9 VGR9 UWV9 UMZ9 UDD9 TTH9 TJL9 SZP9 SPT9 SFX9 RWB9 RMF9 RCJ9 QSN9 QIR9 PYV9 POZ9 PFD9 OVH9 OLL9 OBP9 NRT9 NHX9 MYB9 MOF9 MEJ9 LUN9 LKR9 LAV9 KQZ9 KHD9 JXH9 JNL9 JDP9 ITT9 IJX9 IAB9 HQF9 HGJ9 GWN9 GMR9 GCV9 FSZ9 FJD9 EZH9 EPL9 EFP9 DVT9 DLX9 DCB9 CSF9 CIJ9 BYN9 BOR9 BEV9 AUZ9 ALD9 ABH9 RL9 HP9 WTR9 WJV9 VZZ9 VQD9 VGH9 UWL9 UMP9 UCT9 TSX9 TJB9 SZF9 SPJ9 SFN9 RVR9 RLV9 RBZ9 QSD9 QIH9 PYL9 POP9 PET9 OUX9 OLB9 OBF9 NRJ9 NHN9 MXR9 MNV9 MDZ9 LUD9 LKH9 LAL9 KQP9 KGT9 JWX9 JNB9 JDF9 ITJ9 IJN9 HZR9 HPV9 HFZ9 GWD9 GMH9 GCL9 FSP9 FIT9 EYX9 EPB9 EFF9 DVJ9 DLN9 DBR9 CRV9 CHZ9 BYD9 BOH9 BEL9 AUP9 AKT9 AAX9 RB9 HF9 WTH9 WJL9 VZP9 VPT9 VFX9 UWB9 UMF9 UCJ9 TSN9 TIR9 SYV9 SOZ9 SFD9 RVH9 RLL9 RBP9 QRT9 QHX9 PYB9 POF9 PEJ9 OUN9 OKR9 OAV9 NQZ9 NHD9 MXH9 MNL9 MDP9 LTT9 LJX9 LAB9 KQF9 KGJ9 JWN9 JMR9 JCV9 ISZ9 IJD9 HZH9 HPL9 HFP9 GVT9 GLX9 GCB9 FSF9 FIJ9 EYN9 EOR9 EEV9 DUZ9 DLD9 DBH9 CRL9 CHP9 BXT9 BNX9 BEB9 AUF9 AKJ9 AAN9 QR9 GV9 WSX9 WJB9 VZF9 VPJ9 VFN9 UVR9 ULV9 UBZ9 TSD9 TIH9 SYL9 SOP9 SET9 RUX9 RLB9 RBF9 QRJ9 QHN9 PXR9 PNV9 PDZ9 OUD9 OKH9 OAL9 NQP9 NGT9 MWX9 MNB9 MDF9 LTJ9 LJN9 KZR9 KPV9 KFZ9 JWD9 JMH9 JCL9 ISP9 IIT9 HYX9 HPB9 HFF9 GVJ9 GLN9 GBR9 FRV9 FHZ9 EYD9 EOH9 EEL9 DUP9 DKT9 DAX9 CRB9 CHF9 BXJ9 BNN9 BDR9 ATV9 AJZ9 AAD9 QH9 GL9 AC10:AE15 WSH9:WSK15 WIL9:WIO15 VYP9:VYS15 VOT9:VOW15 VEX9:VFA15 UVB9:UVE15 ULF9:ULI15 UBJ9:UBM15 TRN9:TRQ15 THR9:THU15 SXV9:SXY15 SNZ9:SOC15 SED9:SEG15 RUH9:RUK15 RKL9:RKO15 RAP9:RAS15 QQT9:QQW15 QGX9:QHA15 PXB9:PXE15 PNF9:PNI15 PDJ9:PDM15 OTN9:OTQ15 OJR9:OJU15 NZV9:NZY15 NPZ9:NQC15 NGD9:NGG15 MWH9:MWK15 MML9:MMO15 MCP9:MCS15 LST9:LSW15 LIX9:LJA15 KZB9:KZE15 KPF9:KPI15 KFJ9:KFM15 JVN9:JVQ15 JLR9:JLU15 JBV9:JBY15 IRZ9:ISC15 IID9:IIG15 HYH9:HYK15 HOL9:HOO15 HEP9:HES15 GUT9:GUW15 GKX9:GLA15 GBB9:GBE15 FRF9:FRI15 FHJ9:FHM15 EXN9:EXQ15 ENR9:ENU15 EDV9:EDY15 DTZ9:DUC15 DKD9:DKG15 DAH9:DAK15 CQL9:CQO15 CGP9:CGS15 BWT9:BWW15 BMX9:BNA15 BDB9:BDE15 ATF9:ATI15 AJJ9:AJM15 ZN9:ZQ15 PR9:PU15 FV9:FY15 WWN9:WWO15 WMR9:WMS15 WCV9:WCW15 VSZ9:VTA15 VJD9:VJE15 UZH9:UZI15 UPL9:UPM15 UFP9:UFQ15 TVT9:TVU15 TLX9:TLY15 TCB9:TCC15 SSF9:SSG15 SIJ9:SIK15 RYN9:RYO15 ROR9:ROS15 REV9:REW15 QUZ9:QVA15 QLD9:QLE15 QBH9:QBI15 PRL9:PRM15 PHP9:PHQ15 OXT9:OXU15 ONX9:ONY15 OEB9:OEC15 NUF9:NUG15 NKJ9:NKK15 NAN9:NAO15 MQR9:MQS15 MGV9:MGW15 LWZ9:LXA15 LND9:LNE15 LDH9:LDI15 KTL9:KTM15 KJP9:KJQ15 JZT9:JZU15 JPX9:JPY15 JGB9:JGC15 IWF9:IWG15 IMJ9:IMK15 ICN9:ICO15 HSR9:HSS15 HIV9:HIW15 GYZ9:GZA15 GPD9:GPE15 GFH9:GFI15 FVL9:FVM15 FLP9:FLQ15 FBT9:FBU15 ERX9:ERY15 EIB9:EIC15 DYF9:DYG15 DOJ9:DOK15 DEN9:DEO15 CUR9:CUS15 CKV9:CKW15 CAZ9:CBA15 BRD9:BRE15 BHH9:BHI15 AXL9:AXM15 ANP9:ANQ15 ADT9:ADU15 TX9:TY15 KB9:KC15 WRX9:WRZ15 WIB9:WID15 VYF9:VYH15 VOJ9:VOL15 VEN9:VEP15 UUR9:UUT15 UKV9:UKX15 UAZ9:UBB15 TRD9:TRF15 THH9:THJ15 SXL9:SXN15 SNP9:SNR15 SDT9:SDV15 RTX9:RTZ15 RKB9:RKD15 RAF9:RAH15 QQJ9:QQL15 QGN9:QGP15 PWR9:PWT15 PMV9:PMX15 PCZ9:PDB15 OTD9:OTF15 OJH9:OJJ15 NZL9:NZN15 NPP9:NPR15 NFT9:NFV15 MVX9:MVZ15 MMB9:MMD15 MCF9:MCH15 LSJ9:LSL15 LIN9:LIP15 KYR9:KYT15 KOV9:KOX15 KEZ9:KFB15 JVD9:JVF15 JLH9:JLJ15 JBL9:JBN15 IRP9:IRR15 IHT9:IHV15 HXX9:HXZ15 HOB9:HOD15 HEF9:HEH15 GUJ9:GUL15 GKN9:GKP15 GAR9:GAT15 FQV9:FQX15 FGZ9:FHB15 EXD9:EXF15 ENH9:ENJ15 EDL9:EDN15 DTP9:DTR15 DJT9:DJV15 CZX9:CZZ15 CQB9:CQD15 CGF9:CGH15 BWJ9:BWL15 BMN9:BMP15 BCR9:BCT15 ASV9:ASX15 AIZ9:AJB15 ZD9:ZF15 PH9:PJ15 FL9:FN15 JN10:JO15 WWD9:WWE15 WMH9:WMI15 WCL9:WCM15 VSP9:VSQ15 VIT9:VIU15 UYX9:UYY15 UPB9:UPC15 UFF9:UFG15 TVJ9:TVK15 TLN9:TLO15 TBR9:TBS15 SRV9:SRW15 SHZ9:SIA15 RYD9:RYE15 ROH9:ROI15 REL9:REM15 QUP9:QUQ15 QKT9:QKU15 QAX9:QAY15 PRB9:PRC15 PHF9:PHG15 OXJ9:OXK15 ONN9:ONO15 ODR9:ODS15 NTV9:NTW15 NJZ9:NKA15 NAD9:NAE15 MQH9:MQI15 MGL9:MGM15 LWP9:LWQ15 LMT9:LMU15 LCX9:LCY15 KTB9:KTC15 KJF9:KJG15 JZJ9:JZK15 JPN9:JPO15 JFR9:JFS15 IVV9:IVW15 ILZ9:IMA15 ICD9:ICE15 HSH9:HSI15 HIL9:HIM15 GYP9:GYQ15 GOT9:GOU15 GEX9:GEY15 FVB9:FVC15 FLF9:FLG15 FBJ9:FBK15 ERN9:ERO15 EHR9:EHS15 DXV9:DXW15 DNZ9:DOA15 DED9:DEE15 CUH9:CUI15 CKL9:CKM15 CAP9:CAQ15 BQT9:BQU15 BGX9:BGY15 AXB9:AXC15 ANF9:ANG15 ADJ9:ADK15 TN9:TO15 JR9:JS15 WVJ9:WVK15 WLN9:WLO15 WBR9:WBS15 VRV9:VRW15 VHZ9:VIA15 UYD9:UYE15 UOH9:UOI15 UEL9:UEM15 TUP9:TUQ15 TKT9:TKU15 TAX9:TAY15 SRB9:SRC15 SHF9:SHG15 RXJ9:RXK15 RNN9:RNO15 RDR9:RDS15 QTV9:QTW15 QJZ9:QKA15 QAD9:QAE15 PQH9:PQI15 PGL9:PGM15 OWP9:OWQ15 OMT9:OMU15 OCX9:OCY15 NTB9:NTC15 NJF9:NJG15 MZJ9:MZK15 MPN9:MPO15 MFR9:MFS15 LVV9:LVW15 LLZ9:LMA15 LCD9:LCE15 KSH9:KSI15 KIL9:KIM15 JYP9:JYQ15 JOT9:JOU15 JEX9:JEY15 IVB9:IVC15 ILF9:ILG15 IBJ9:IBK15 HRN9:HRO15 HHR9:HHS15 GXV9:GXW15 GNZ9:GOA15 GED9:GEE15 FUH9:FUI15 FKL9:FKM15 FAP9:FAQ15 EQT9:EQU15 EGX9:EGY15 DXB9:DXC15 DNF9:DNG15 DDJ9:DDK15 CTN9:CTO15 CJR9:CJS15 BZV9:BZW15 BPZ9:BQA15 BGD9:BGE15 AWH9:AWI15 AML9:AMM15 ACP9:ACQ15 ST9:SU15 IX9:IY15 WUZ9:WVB15 WLD9:WLF15 WBH9:WBJ15 VRL9:VRN15 VHP9:VHR15 UXT9:UXV15 UNX9:UNZ15 UEB9:UED15 TUF9:TUH15 TKJ9:TKL15 TAN9:TAP15 SQR9:SQT15 SGV9:SGX15 RWZ9:RXB15 RND9:RNF15 RDH9:RDJ15 QTL9:QTN15 QJP9:QJR15 PZT9:PZV15 PPX9:PPZ15 PGB9:PGD15 OWF9:OWH15 OMJ9:OML15 OCN9:OCP15 NSR9:NST15 NIV9:NIX15 MYZ9:MZB15 MPD9:MPF15 MFH9:MFJ15 LVL9:LVN15 LLP9:LLR15 LBT9:LBV15 KRX9:KRZ15 KIB9:KID15 JYF9:JYH15 JOJ9:JOL15 JEN9:JEP15 IUR9:IUT15 IKV9:IKX15 IAZ9:IBB15 HRD9:HRF15 HHH9:HHJ15 GXL9:GXN15 GNP9:GNR15 GDT9:GDV15 FTX9:FTZ15 FKB9:FKD15 FAF9:FAH15 EQJ9:EQL15 EGN9:EGP15 DWR9:DWT15 DMV9:DMX15 DCZ9:DDB15 CTD9:CTF15 CJH9:CJJ15 BZL9:BZN15 BPP9:BPR15 BFT9:BFV15 AVX9:AVZ15 AMB9:AMD15 ACF9:ACH15 SJ9:SL15 IN9:IP15 WUP9:WUR15 WKT9:WKV15 WAX9:WAZ15 VRB9:VRD15 VHF9:VHH15 UXJ9:UXL15 UNN9:UNP15 UDR9:UDT15 TTV9:TTX15 TJZ9:TKB15 TAD9:TAF15 SQH9:SQJ15 SGL9:SGN15 RWP9:RWR15 RMT9:RMV15 RCX9:RCZ15 QTB9:QTD15 QJF9:QJH15 PZJ9:PZL15 PPN9:PPP15 PFR9:PFT15 OVV9:OVX15 OLZ9:OMB15 OCD9:OCF15 NSH9:NSJ15 NIL9:NIN15 MYP9:MYR15 MOT9:MOV15 MEX9:MEZ15 LVB9:LVD15 LLF9:LLH15 LBJ9:LBL15 KRN9:KRP15 KHR9:KHT15 JXV9:JXX15 JNZ9:JOB15 JED9:JEF15 IUH9:IUJ15 IKL9:IKN15 IAP9:IAR15 HQT9:HQV15 HGX9:HGZ15 GXB9:GXD15 GNF9:GNH15 GDJ9:GDL15 FTN9:FTP15 FJR9:FJT15 EZV9:EZX15 EPZ9:EQB15 EGD9:EGF15 DWH9:DWJ15 DML9:DMN15 DCP9:DCR15 CST9:CSV15 CIX9:CIZ15 BZB9:BZD15 BPF9:BPH15 BFJ9:BFL15 AVN9:AVP15 ALR9:ALT15 ABV9:ABX15 RZ9:SB15 ID9:IF15 WTV9:WTX15 WJZ9:WKB15 WAD9:WAF15 VQH9:VQJ15 VGL9:VGN15 UWP9:UWR15 UMT9:UMV15 UCX9:UCZ15 TTB9:TTD15 TJF9:TJH15 SZJ9:SZL15 SPN9:SPP15 SFR9:SFT15 RVV9:RVX15 RLZ9:RMB15 RCD9:RCF15 QSH9:QSJ15 QIL9:QIN15 PYP9:PYR15 POT9:POV15 PEX9:PEZ15 OVB9:OVD15 OLF9:OLH15 OBJ9:OBL15 NRN9:NRP15 NHR9:NHT15 MXV9:MXX15 MNZ9:MOB15 MED9:MEF15 LUH9:LUJ15 LKL9:LKN15 LAP9:LAR15 KQT9:KQV15 KGX9:KGZ15 JXB9:JXD15 JNF9:JNH15 JDJ9:JDL15 ITN9:ITP15 IJR9:IJT15 HZV9:HZX15 HPZ9:HQB15 HGD9:HGF15 GWH9:GWJ15 GML9:GMN15 GCP9:GCR15 FST9:FSV15 FIX9:FIZ15 EZB9:EZD15 EPF9:EPH15 EFJ9:EFL15 DVN9:DVP15 DLR9:DLT15 DBV9:DBX15 CRZ9:CSB15 CID9:CIF15 BYH9:BYJ15 BOL9:BON15 BEP9:BER15 AUT9:AUV15 AKX9:AKZ15 ABB9:ABD15 RF9:RH15 HJ9:HL15 WTL9:WTN15 WJP9:WJR15 VZT9:VZV15 VPX9:VPZ15 VGB9:VGD15 UWF9:UWH15 UMJ9:UML15 UCN9:UCP15 TSR9:TST15 TIV9:TIX15 SYZ9:SZB15 SPD9:SPF15 SFH9:SFJ15 RVL9:RVN15 RLP9:RLR15 RBT9:RBV15 QRX9:QRZ15 QIB9:QID15 PYF9:PYH15 POJ9:POL15 PEN9:PEP15 OUR9:OUT15 OKV9:OKX15 OAZ9:OBB15 NRD9:NRF15 NHH9:NHJ15 MXL9:MXN15 MNP9:MNR15 MDT9:MDV15 LTX9:LTZ15 LKB9:LKD15 LAF9:LAH15 KQJ9:KQL15 KGN9:KGP15 JWR9:JWT15 JMV9:JMX15 JCZ9:JDB15 ITD9:ITF15 IJH9:IJJ15 HZL9:HZN15 HPP9:HPR15 HFT9:HFV15 GVX9:GVZ15 GMB9:GMD15 GCF9:GCH15 FSJ9:FSL15 FIN9:FIP15 EYR9:EYT15 EOV9:EOX15 EEZ9:EFB15 DVD9:DVF15 DLH9:DLJ15 DBL9:DBN15 CRP9:CRR15 CHT9:CHV15 BXX9:BXZ15 BOB9:BOD15 BEF9:BEH15 AUJ9:AUL15 AKN9:AKP15 AAR9:AAT15 QV9:QX15 GZ9:HB15 WTB9:WTD15 WJF9:WJH15 VZJ9:VZL15 VPN9:VPP15 VFR9:VFT15 UVV9:UVX15 ULZ9:UMB15 UCD9:UCF15 TSH9:TSJ15 TIL9:TIN15 SYP9:SYR15 SOT9:SOV15 SEX9:SEZ15 RVB9:RVD15 RLF9:RLH15 RBJ9:RBL15 QRN9:QRP15 QHR9:QHT15 PXV9:PXX15 PNZ9:POB15 PED9:PEF15 OUH9:OUJ15 OKL9:OKN15 OAP9:OAR15 NQT9:NQV15 NGX9:NGZ15 MXB9:MXD15 MNF9:MNH15 MDJ9:MDL15 LTN9:LTP15 LJR9:LJT15 KZV9:KZX15 KPZ9:KQB15 KGD9:KGF15 JWH9:JWJ15 JML9:JMN15 JCP9:JCR15 IST9:ISV15 IIX9:IIZ15 HZB9:HZD15 HPF9:HPH15 HFJ9:HFL15 GVN9:GVP15 GLR9:GLT15 GBV9:GBX15 FRZ9:FSB15 FID9:FIF15 EYH9:EYJ15 EOL9:EON15 EEP9:EER15 DUT9:DUV15 DKX9:DKZ15 DBB9:DBD15 CRF9:CRH15 CHJ9:CHL15 BXN9:BXP15 BNR9:BNT15 BDV9:BDX15 ATZ9:AUB15 AKD9:AKF15 AAH9:AAJ15 QL9:QN15 GP9:GR15 WSR9:WST15 WIV9:WIX15 VYZ9:VZB15 VPD9:VPF15 VFH9:VFJ15 UVL9:UVN15 ULP9:ULR15 UBT9:UBV15 TRX9:TRZ15 TIB9:TID15 SYF9:SYH15 SOJ9:SOL15 SEN9:SEP15 RUR9:RUT15 RKV9:RKX15 RAZ9:RBB15 QRD9:QRF15 QHH9:QHJ15 PXL9:PXN15 PNP9:PNR15 PDT9:PDV15 OTX9:OTZ15 OKB9:OKD15 OAF9:OAH15 NQJ9:NQL15 NGN9:NGP15 MWR9:MWT15 MMV9:MMX15 MCZ9:MDB15 LTD9:LTF15 LJH9:LJJ15 KZL9:KZN15 KPP9:KPR15 KFT9:KFV15 JVX9:JVZ15 JMB9:JMD15 JCF9:JCH15 ISJ9:ISL15 IIN9:IIP15 HYR9:HYT15 HOV9:HOX15 HEZ9:HFB15 GVD9:GVF15 GLH9:GLJ15 GBL9:GBN15 FRP9:FRR15 FHT9:FHV15 EXX9:EXZ15 EOB9:EOD15 EEF9:EEH15 DUJ9:DUL15 DKN9:DKP15 DAR9:DAT15 CQV9:CQX15 CGZ9:CHB15 BXD9:BXF15 BNH9:BNJ15 BDL9:BDN15 ATP9:ATR15 AJT9:AJV15 ZX9:ZZ15 QB9:QD15 GF9:GH15 F9:H15 WSI54:WSL55 WSE10:WSE15 WII10:WII15 VYM10:VYM15 VOQ10:VOQ15 VEU10:VEU15 UUY10:UUY15 ULC10:ULC15 UBG10:UBG15 TRK10:TRK15 THO10:THO15 SXS10:SXS15 SNW10:SNW15 SEA10:SEA15 RUE10:RUE15 RKI10:RKI15 RAM10:RAM15 QQQ10:QQQ15 QGU10:QGU15 PWY10:PWY15 PNC10:PNC15 PDG10:PDG15 OTK10:OTK15 OJO10:OJO15 NZS10:NZS15 NPW10:NPW15 NGA10:NGA15 MWE10:MWE15 MMI10:MMI15 MCM10:MCM15 LSQ10:LSQ15 LIU10:LIU15 KYY10:KYY15 KPC10:KPC15 KFG10:KFG15 JVK10:JVK15 JLO10:JLO15 JBS10:JBS15 IRW10:IRW15 IIA10:IIA15 HYE10:HYE15 HOI10:HOI15 HEM10:HEM15 GUQ10:GUQ15 GKU10:GKU15 GAY10:GAY15 FRC10:FRC15 FHG10:FHG15 EXK10:EXK15 ENO10:ENO15 EDS10:EDS15 DTW10:DTW15 DKA10:DKA15 DAE10:DAE15 CQI10:CQI15 CGM10:CGM15 BWQ10:BWQ15 BMU10:BMU15 BCY10:BCY15 ATC10:ATC15 AJG10:AJG15 ZK10:ZK15 PO10:PO15 FS10:FS15 WVT9:WVU15 WLX9:WLY15 WCB9:WCC15 VSF9:VSG15 VIJ9:VIK15 UYN9:UYO15 UOR9:UOS15 UEV9:UEW15 TUZ9:TVA15 TLD9:TLE15 TBH9:TBI15 SRL9:SRM15 SHP9:SHQ15 RXT9:RXU15 RNX9:RNY15 REB9:REC15 QUF9:QUG15 QKJ9:QKK15 QAN9:QAO15 PQR9:PQS15 PGV9:PGW15 OWZ9:OXA15 OND9:ONE15 ODH9:ODI15 NTL9:NTM15 NJP9:NJQ15 MZT9:MZU15 MPX9:MPY15 MGB9:MGC15 LWF9:LWG15 LMJ9:LMK15 LCN9:LCO15 KSR9:KSS15 KIV9:KIW15 JYZ9:JZA15 JPD9:JPE15 JFH9:JFI15 IVL9:IVM15 ILP9:ILQ15 IBT9:IBU15 HRX9:HRY15 HIB9:HIC15 GYF9:GYG15 GOJ9:GOK15 GEN9:GEO15 FUR9:FUS15 FKV9:FKW15 FAZ9:FBA15 ERD9:ERE15 EHH9:EHI15 DXL9:DXM15 DNP9:DNQ15 DDT9:DDU15 CTX9:CTY15 CKB9:CKC15 CAF9:CAG15 BQJ9:BQK15 BGN9:BGO15 AWR9:AWS15 AMV9:AMW15 ACZ9:ADA15 TD9:TE15 JH9:JI15 WSD9:WSD15 WIH9:WIH15 VYL9:VYL15 VOP9:VOP15 VET9:VET15 UUX9:UUX15 ULB9:ULB15 UBF9:UBF15 TRJ9:TRJ15 THN9:THN15 SXR9:SXR15 SNV9:SNV15 SDZ9:SDZ15 RUD9:RUD15 RKH9:RKH15 RAL9:RAL15 QQP9:QQP15 QGT9:QGT15 PWX9:PWX15 PNB9:PNB15 PDF9:PDF15 OTJ9:OTJ15 OJN9:OJN15 NZR9:NZR15 NPV9:NPV15 NFZ9:NFZ15 MWD9:MWD15 MMH9:MMH15 MCL9:MCL15 LSP9:LSP15 LIT9:LIT15 KYX9:KYX15 KPB9:KPB15 KFF9:KFF15 JVJ9:JVJ15 JLN9:JLN15 JBR9:JBR15 IRV9:IRV15 IHZ9:IHZ15 HYD9:HYD15 HOH9:HOH15 HEL9:HEL15 GUP9:GUP15 GKT9:GKT15 GAX9:GAX15 FRB9:FRB15 FHF9:FHF15 EXJ9:EXJ15 ENN9:ENN15 EDR9:EDR15 DTV9:DTV15 DJZ9:DJZ15 DAD9:DAD15 CQH9:CQH15 CGL9:CGL15 BWP9:BWP15 BMT9:BMT15 BCX9:BCX15 ATB9:ATB15 AJF9:AJF15 ZJ9:ZJ15 PN9:PN15 FR9:FR15 WUF9:WUH15 WKJ9:WKL15 WAN9:WAP15 VQR9:VQT15 VGV9:VGX15 UWZ9:UXB15 UND9:UNF15 UDH9:UDJ15 TTL9:TTN15 TJP9:TJR15 SZT9:SZV15 SPX9:SPZ15 SGB9:SGD15 RWF9:RWH15 RMJ9:RML15 RCN9:RCP15 QSR9:QST15 QIV9:QIX15 PYZ9:PZB15 PPD9:PPF15 PFH9:PFJ15 OVL9:OVN15 OLP9:OLR15 OBT9:OBV15 NRX9:NRZ15 NIB9:NID15 MYF9:MYH15 MOJ9:MOL15 MEN9:MEP15 LUR9:LUT15 LKV9:LKX15 LAZ9:LBB15 KRD9:KRF15 KHH9:KHJ15 JXL9:JXN15 JNP9:JNR15 JDT9:JDV15 ITX9:ITZ15 IKB9:IKD15 IAF9:IAH15 HQJ9:HQL15 HGN9:HGP15 GWR9:GWT15 GMV9:GMX15 GCZ9:GDB15 FTD9:FTF15 FJH9:FJJ15 EZL9:EZN15 EPP9:EPR15 EFT9:EFV15 DVX9:DVZ15 DMB9:DMD15 DCF9:DCH15 CSJ9:CSL15 CIN9:CIP15 BYR9:BYT15 BOV9:BOX15 BEZ9:BFB15 AVD9:AVF15 ALH9:ALJ15 ABL9:ABN15 RP9:RR15 HT9:HV15 WWT10:WWU15 WMX10:WMY15 WDB10:WDC15 VTF10:VTG15 VJJ10:VJK15 UZN10:UZO15 UPR10:UPS15 UFV10:UFW15 TVZ10:TWA15 TMD10:TME15 TCH10:TCI15 SSL10:SSM15 SIP10:SIQ15 RYT10:RYU15 ROX10:ROY15 RFB10:RFC15 QVF10:QVG15 QLJ10:QLK15 QBN10:QBO15 PRR10:PRS15 PHV10:PHW15 OXZ10:OYA15 OOD10:OOE15 OEH10:OEI15 NUL10:NUM15 NKP10:NKQ15 NAT10:NAU15 MQX10:MQY15 MHB10:MHC15 LXF10:LXG15 LNJ10:LNK15 LDN10:LDO15 KTR10:KTS15 KJV10:KJW15 JZZ10:KAA15 JQD10:JQE15 JGH10:JGI15 IWL10:IWM15 IMP10:IMQ15 ICT10:ICU15 HSX10:HSY15 HJB10:HJC15 GZF10:GZG15 GPJ10:GPK15 GFN10:GFO15 FVR10:FVS15 FLV10:FLW15 FBZ10:FCA15 ESD10:ESE15 EIH10:EII15 DYL10:DYM15 DOP10:DOQ15 DET10:DEU15 CUX10:CUY15 CLB10:CLC15 CBF10:CBG15 BRJ10:BRK15 BHN10:BHO15 AXR10:AXS15 ANV10:ANW15 ADZ10:AEA15 UD10:UE15 KH10:KI15 WSX10:WSY15 WJB10:WJC15 VZF10:VZG15 VPJ10:VPK15 VFN10:VFO15 UVR10:UVS15 ULV10:ULW15 UBZ10:UCA15 TSD10:TSE15 TIH10:TII15 SYL10:SYM15 SOP10:SOQ15 SET10:SEU15 RUX10:RUY15 RLB10:RLC15 RBF10:RBG15 QRJ10:QRK15 QHN10:QHO15 PXR10:PXS15 PNV10:PNW15 PDZ10:PEA15 OUD10:OUE15 OKH10:OKI15 OAL10:OAM15 NQP10:NQQ15 NGT10:NGU15 MWX10:MWY15 MNB10:MNC15 MDF10:MDG15 LTJ10:LTK15 LJN10:LJO15 KZR10:KZS15 KPV10:KPW15 KFZ10:KGA15 JWD10:JWE15 JMH10:JMI15 JCL10:JCM15 ISP10:ISQ15 IIT10:IIU15 HYX10:HYY15 HPB10:HPC15 HFF10:HFG15 GVJ10:GVK15 GLN10:GLO15 GBR10:GBS15 FRV10:FRW15 FHZ10:FIA15 EYD10:EYE15 EOH10:EOI15 EEL10:EEM15 DUP10:DUQ15 DKT10:DKU15 DAX10:DAY15 CRB10:CRC15 CHF10:CHG15 BXJ10:BXK15 BNN10:BNO15 BDR10:BDS15 ATV10:ATW15 AJZ10:AKA15 AAD10:AAE15 QH10:QI15 GL10:GM15 WWJ10:WWK15 WMN10:WMO15 WCR10:WCS15 VSV10:VSW15 VIZ10:VJA15 UZD10:UZE15 UPH10:UPI15 UFL10:UFM15 TVP10:TVQ15 TLT10:TLU15 TBX10:TBY15 SSB10:SSC15 SIF10:SIG15 RYJ10:RYK15 RON10:ROO15 RER10:RES15 QUV10:QUW15 QKZ10:QLA15 QBD10:QBE15 PRH10:PRI15 PHL10:PHM15 OXP10:OXQ15 ONT10:ONU15 ODX10:ODY15 NUB10:NUC15 NKF10:NKG15 NAJ10:NAK15 MQN10:MQO15 MGR10:MGS15 LWV10:LWW15 LMZ10:LNA15 LDD10:LDE15 KTH10:KTI15 KJL10:KJM15 JZP10:JZQ15 JPT10:JPU15 JFX10:JFY15 IWB10:IWC15 IMF10:IMG15 ICJ10:ICK15 HSN10:HSO15 HIR10:HIS15 GYV10:GYW15 GOZ10:GPA15 GFD10:GFE15 FVH10:FVI15 FLL10:FLM15 FBP10:FBQ15 ERT10:ERU15 EHX10:EHY15 DYB10:DYC15 DOF10:DOG15 DEJ10:DEK15 CUN10:CUO15 CKR10:CKS15 CAV10:CAW15 BQZ10:BRA15 BHD10:BHE15 AXH10:AXI15 ANL10:ANM15 ADP10:ADQ15 TT10:TU15 JX10:JY15 WSN10:WSO15 WIR10:WIS15 VYV10:VYW15 VOZ10:VPA15 VFD10:VFE15 UVH10:UVI15 ULL10:ULM15 UBP10:UBQ15 TRT10:TRU15 THX10:THY15 SYB10:SYC15 SOF10:SOG15 SEJ10:SEK15 RUN10:RUO15 RKR10:RKS15 RAV10:RAW15 QQZ10:QRA15 QHD10:QHE15 PXH10:PXI15 PNL10:PNM15 PDP10:PDQ15 OTT10:OTU15 OJX10:OJY15 OAB10:OAC15 NQF10:NQG15 NGJ10:NGK15 MWN10:MWO15 MMR10:MMS15 MCV10:MCW15 LSZ10:LTA15 LJD10:LJE15 KZH10:KZI15 KPL10:KPM15 KFP10:KFQ15 JVT10:JVU15 JLX10:JLY15 JCB10:JCC15 ISF10:ISG15 IIJ10:IIK15 HYN10:HYO15 HOR10:HOS15 HEV10:HEW15 GUZ10:GVA15 GLD10:GLE15 GBH10:GBI15 FRL10:FRM15 FHP10:FHQ15 EXT10:EXU15 ENX10:ENY15 EEB10:EEC15 DUF10:DUG15 DKJ10:DKK15 DAN10:DAO15 CQR10:CQS15 CGV10:CGW15 BWZ10:BXA15 BND10:BNE15 BDH10:BDI15 ATL10:ATM15 AJP10:AJQ15 ZT10:ZU15 PX10:PY15 GB10:GC15 WTH10:WTI15 WJL10:WJM15 VZP10:VZQ15 VPT10:VPU15 VFX10:VFY15 UWB10:UWC15 UMF10:UMG15 UCJ10:UCK15 TSN10:TSO15 TIR10:TIS15 SYV10:SYW15 SOZ10:SPA15 SFD10:SFE15 RVH10:RVI15 RLL10:RLM15 RBP10:RBQ15 QRT10:QRU15 QHX10:QHY15 PYB10:PYC15 POF10:POG15 PEJ10:PEK15 OUN10:OUO15 OKR10:OKS15 OAV10:OAW15 NQZ10:NRA15 NHD10:NHE15 MXH10:MXI15 MNL10:MNM15 MDP10:MDQ15 LTT10:LTU15 LJX10:LJY15 LAB10:LAC15 KQF10:KQG15 KGJ10:KGK15 JWN10:JWO15 JMR10:JMS15 JCV10:JCW15 ISZ10:ITA15 IJD10:IJE15 HZH10:HZI15 HPL10:HPM15 HFP10:HFQ15 GVT10:GVU15 GLX10:GLY15 GCB10:GCC15 FSF10:FSG15 FIJ10:FIK15 EYN10:EYO15 EOR10:EOS15 EEV10:EEW15 DUZ10:DVA15 DLD10:DLE15 DBH10:DBI15 CRL10:CRM15 CHP10:CHQ15 BXT10:BXU15 BNX10:BNY15 BEB10:BEC15 AUF10:AUG15 AKJ10:AKK15 AAN10:AAO15 QR10:QS15 GV10:GW15 WTR10:WTS15 WJV10:WJW15 VZZ10:WAA15 VQD10:VQE15 VGH10:VGI15 UWL10:UWM15 UMP10:UMQ15 UCT10:UCU15 TSX10:TSY15 TJB10:TJC15 SZF10:SZG15 SPJ10:SPK15 SFN10:SFO15 RVR10:RVS15 RLV10:RLW15 RBZ10:RCA15 QSD10:QSE15 QIH10:QII15 PYL10:PYM15 POP10:POQ15 PET10:PEU15 OUX10:OUY15 OLB10:OLC15 OBF10:OBG15 NRJ10:NRK15 NHN10:NHO15 MXR10:MXS15 MNV10:MNW15 MDZ10:MEA15 LUD10:LUE15 LKH10:LKI15 LAL10:LAM15 KQP10:KQQ15 KGT10:KGU15 JWX10:JWY15 JNB10:JNC15 JDF10:JDG15 ITJ10:ITK15 IJN10:IJO15 HZR10:HZS15 HPV10:HPW15 HFZ10:HGA15 GWD10:GWE15 GMH10:GMI15 GCL10:GCM15 FSP10:FSQ15 FIT10:FIU15 EYX10:EYY15 EPB10:EPC15 EFF10:EFG15 DVJ10:DVK15 DLN10:DLO15 DBR10:DBS15 CRV10:CRW15 CHZ10:CIA15 BYD10:BYE15 BOH10:BOI15 BEL10:BEM15 AUP10:AUQ15 AKT10:AKU15 AAX10:AAY15 RB10:RC15 HF10:HG15 WUB10:WUC15 WKF10:WKG15 WAJ10:WAK15 VQN10:VQO15 VGR10:VGS15 UWV10:UWW15 UMZ10:UNA15 UDD10:UDE15 TTH10:TTI15 TJL10:TJM15 SZP10:SZQ15 SPT10:SPU15 SFX10:SFY15 RWB10:RWC15 RMF10:RMG15 RCJ10:RCK15 QSN10:QSO15 QIR10:QIS15 PYV10:PYW15 POZ10:PPA15 PFD10:PFE15 OVH10:OVI15 OLL10:OLM15 OBP10:OBQ15 NRT10:NRU15 NHX10:NHY15 MYB10:MYC15 MOF10:MOG15 MEJ10:MEK15 LUN10:LUO15 LKR10:LKS15 LAV10:LAW15 KQZ10:KRA15 KHD10:KHE15 JXH10:JXI15 JNL10:JNM15 JDP10:JDQ15 ITT10:ITU15 IJX10:IJY15 IAB10:IAC15 HQF10:HQG15 HGJ10:HGK15 GWN10:GWO15 GMR10:GMS15 GCV10:GCW15 FSZ10:FTA15 FJD10:FJE15 EZH10:EZI15 EPL10:EPM15 EFP10:EFQ15 DVT10:DVU15 DLX10:DLY15 DCB10:DCC15 CSF10:CSG15 CIJ10:CIK15 BYN10:BYO15 BOR10:BOS15 BEV10:BEW15 AUZ10:AVA15 ALD10:ALE15 ABH10:ABI15 RL10:RM15 HP10:HQ15 WUL10:WUM15 WKP10:WKQ15 WAT10:WAU15 VQX10:VQY15 VHB10:VHC15 UXF10:UXG15 UNJ10:UNK15 UDN10:UDO15 TTR10:TTS15 TJV10:TJW15 SZZ10:TAA15 SQD10:SQE15 SGH10:SGI15 RWL10:RWM15 RMP10:RMQ15 RCT10:RCU15 QSX10:QSY15 QJB10:QJC15 PZF10:PZG15 PPJ10:PPK15 PFN10:PFO15 OVR10:OVS15 OLV10:OLW15 OBZ10:OCA15 NSD10:NSE15 NIH10:NII15 MYL10:MYM15 MOP10:MOQ15 MET10:MEU15 LUX10:LUY15 LLB10:LLC15 LBF10:LBG15 KRJ10:KRK15 KHN10:KHO15 JXR10:JXS15 JNV10:JNW15 JDZ10:JEA15 IUD10:IUE15 IKH10:IKI15 IAL10:IAM15 HQP10:HQQ15 HGT10:HGU15 GWX10:GWY15 GNB10:GNC15 GDF10:GDG15 FTJ10:FTK15 FJN10:FJO15 EZR10:EZS15 EPV10:EPW15 EFZ10:EGA15 DWD10:DWE15 DMH10:DMI15 DCL10:DCM15 CSP10:CSQ15 CIT10:CIU15 BYX10:BYY15 BPB10:BPC15 BFF10:BFG15 AVJ10:AVK15 ALN10:ALO15 ABR10:ABS15 RV10:RW15 HZ10:IA15 WUV10:WUW15 WKZ10:WLA15 WBD10:WBE15 VRH10:VRI15 VHL10:VHM15 UXP10:UXQ15 UNT10:UNU15 UDX10:UDY15 TUB10:TUC15 TKF10:TKG15 TAJ10:TAK15 SQN10:SQO15 SGR10:SGS15 RWV10:RWW15 RMZ10:RNA15 RDD10:RDE15 QTH10:QTI15 QJL10:QJM15 PZP10:PZQ15 PPT10:PPU15 PFX10:PFY15 OWB10:OWC15 OMF10:OMG15 OCJ10:OCK15 NSN10:NSO15 NIR10:NIS15 MYV10:MYW15 MOZ10:MPA15 MFD10:MFE15 LVH10:LVI15 LLL10:LLM15 LBP10:LBQ15 KRT10:KRU15 KHX10:KHY15 JYB10:JYC15 JOF10:JOG15 JEJ10:JEK15 IUN10:IUO15 IKR10:IKS15 IAV10:IAW15 HQZ10:HRA15 HHD10:HHE15 GXH10:GXI15 GNL10:GNM15 GDP10:GDQ15 FTT10:FTU15 FJX10:FJY15 FAB10:FAC15 EQF10:EQG15 EGJ10:EGK15 DWN10:DWO15 DMR10:DMS15 DCV10:DCW15 CSZ10:CTA15 CJD10:CJE15 BZH10:BZI15 BPL10:BPM15 BFP10:BFQ15 AVT10:AVU15 ALX10:ALY15 ACB10:ACC15 SF10:SG15 IJ10:IK15 WVF10:WVG15 WLJ10:WLK15 WBN10:WBO15 VRR10:VRS15 VHV10:VHW15 UXZ10:UYA15 UOD10:UOE15 UEH10:UEI15 TUL10:TUM15 TKP10:TKQ15 TAT10:TAU15 SQX10:SQY15 SHB10:SHC15 RXF10:RXG15 RNJ10:RNK15 RDN10:RDO15 QTR10:QTS15 QJV10:QJW15 PZZ10:QAA15 PQD10:PQE15 PGH10:PGI15 OWL10:OWM15 OMP10:OMQ15 OCT10:OCU15 NSX10:NSY15 NJB10:NJC15 MZF10:MZG15 MPJ10:MPK15 MFN10:MFO15 LVR10:LVS15 LLV10:LLW15 LBZ10:LCA15 KSD10:KSE15 KIH10:KII15 JYL10:JYM15 JOP10:JOQ15 JET10:JEU15 IUX10:IUY15 ILB10:ILC15 IBF10:IBG15 HRJ10:HRK15 HHN10:HHO15 GXR10:GXS15 GNV10:GNW15 GDZ10:GEA15 FUD10:FUE15 FKH10:FKI15 FAL10:FAM15 EQP10:EQQ15 EGT10:EGU15 DWX10:DWY15 DNB10:DNC15 DDF10:DDG15 CTJ10:CTK15 CJN10:CJO15 BZR10:BZS15 BPV10:BPW15 BFZ10:BGA15 AWD10:AWE15 AMH10:AMI15 ACL10:ACM15 SP10:SQ15 IT10:IU15 WVP10:WVQ15 WLT10:WLU15 WBX10:WBY15 VSB10:VSC15 VIF10:VIG15 UYJ10:UYK15 UON10:UOO15 UER10:UES15 TUV10:TUW15 TKZ10:TLA15 TBD10:TBE15 SRH10:SRI15 SHL10:SHM15 RXP10:RXQ15 RNT10:RNU15 RDX10:RDY15 QUB10:QUC15 QKF10:QKG15 QAJ10:QAK15 PQN10:PQO15 PGR10:PGS15 OWV10:OWW15 OMZ10:ONA15 ODD10:ODE15 NTH10:NTI15 NJL10:NJM15 MZP10:MZQ15 MPT10:MPU15 MFX10:MFY15 LWB10:LWC15 LMF10:LMG15 LCJ10:LCK15 KSN10:KSO15 KIR10:KIS15 JYV10:JYW15 JOZ10:JPA15 JFD10:JFE15 IVH10:IVI15 ILL10:ILM15 IBP10:IBQ15 HRT10:HRU15 HHX10:HHY15 GYB10:GYC15 GOF10:GOG15 GEJ10:GEK15 FUN10:FUO15 FKR10:FKS15 FAV10:FAW15 EQZ10:ERA15 EHD10:EHE15 DXH10:DXI15 DNL10:DNM15 DDP10:DDQ15 CTT10:CTU15 CJX10:CJY15 CAB10:CAC15 BQF10:BQG15 BGJ10:BGK15 AWN10:AWO15 AMR10:AMS15 ACV10:ACW15 SZ10:TA15 JD10:JE15 WVZ10:WWA15 WMD10:WME15 WCH10:WCI15 VSL10:VSM15 VIP10:VIQ15 UYT10:UYU15 UOX10:UOY15 UFB10:UFC15 TVF10:TVG15 TLJ10:TLK15 TBN10:TBO15 SRR10:SRS15 SHV10:SHW15 RXZ10:RYA15 ROD10:ROE15 REH10:REI15 QUL10:QUM15 QKP10:QKQ15 QAT10:QAU15 PQX10:PQY15 PHB10:PHC15 OXF10:OXG15 ONJ10:ONK15 ODN10:ODO15 NTR10:NTS15 NJV10:NJW15 MZZ10:NAA15 MQD10:MQE15 MGH10:MGI15 LWL10:LWM15 LMP10:LMQ15 LCT10:LCU15 KSX10:KSY15 KJB10:KJC15 JZF10:JZG15 JPJ10:JPK15 JFN10:JFO15 IVR10:IVS15 ILV10:ILW15 IBZ10:ICA15 HSD10:HSE15 HIH10:HII15 GYL10:GYM15 GOP10:GOQ15 GET10:GEU15 FUX10:FUY15 FLB10:FLC15 FBF10:FBG15 ERJ10:ERK15 EHN10:EHO15 DXR10:DXS15 DNV10:DNW15 DDZ10:DEA15 CUD10:CUE15 CKH10:CKI15 CAL10:CAM15 BQP10:BQQ15 BGT10:BGU15 AWX10:AWY15 ANB10:ANC15 ADF10:ADG15 TJ10:TK15 X47:AM47 L9:T15 KC54:KE55 TY54:UA55 ADU54:ADW55 ANQ54:ANS55 AXM54:AXO55 BHI54:BHK55 BRE54:BRG55 CBA54:CBC55 CKW54:CKY55 CUS54:CUU55 DEO54:DEQ55 DOK54:DOM55 DYG54:DYI55 EIC54:EIE55 ERY54:ESA55 FBU54:FBW55 FLQ54:FLS55 FVM54:FVO55 GFI54:GFK55 GPE54:GPG55 GZA54:GZC55 HIW54:HIY55 HSS54:HSU55 ICO54:ICQ55 IMK54:IMM55 IWG54:IWI55 JGC54:JGE55 JPY54:JQA55 JZU54:JZW55 KJQ54:KJS55 KTM54:KTO55 LDI54:LDK55 LNE54:LNG55 LXA54:LXC55 MGW54:MGY55 MQS54:MQU55 NAO54:NAQ55 NKK54:NKM55 NUG54:NUI55 OEC54:OEE55 ONY54:OOA55 OXU54:OXW55 PHQ54:PHS55 PRM54:PRO55 QBI54:QBK55 QLE54:QLG55 QVA54:QVC55 REW54:REY55 ROS54:ROU55 RYO54:RYQ55 SIK54:SIM55 SSG54:SSI55 TCC54:TCE55 TLY54:TMA55 TVU54:TVW55 UFQ54:UFS55 UPM54:UPO55 UZI54:UZK55 VJE54:VJG55 VTA54:VTC55 WCW54:WCY55 WMS54:WMU55 WWO54:WWQ55 AD54 F54:H54 M54:U54 RQ54:RS55 ABM54:ABO55 ALI54:ALK55 AVE54:AVG55 BFA54:BFC55 BOW54:BOY55 BYS54:BYU55 CIO54:CIQ55 CSK54:CSM55 DCG54:DCI55 DMC54:DME55 DVY54:DWA55 EFU54:EFW55 EPQ54:EPS55 EZM54:EZO55 FJI54:FJK55 FTE54:FTG55 GDA54:GDC55 GMW54:GMY55 GWS54:GWU55 HGO54:HGQ55 HQK54:HQM55 IAG54:IAI55 IKC54:IKE55 ITY54:IUA55 JDU54:JDW55 JNQ54:JNS55 JXM54:JXO55 KHI54:KHK55 KRE54:KRG55 LBA54:LBC55 LKW54:LKY55 LUS54:LUU55 MEO54:MEQ55 MOK54:MOM55 MYG54:MYI55 NIC54:NIE55 NRY54:NSA55 OBU54:OBW55 OLQ54:OLS55 OVM54:OVO55 PFI54:PFK55 PPE54:PPG55 PZA54:PZC55 QIW54:QIY55 QSS54:QSU55 RCO54:RCQ55 RMK54:RMM55 RWG54:RWI55 SGC54:SGE55 SPY54:SQA55 SZU54:SZW55 TJQ54:TJS55 TTM54:TTO55 UDI54:UDK55 UNE54:UNG55 UXA54:UXC55 VGW54:VGY55 VQS54:VQU55 WAO54:WAQ55 WKK54:WKM55 WUG54:WUI55 FS54:FT55 PO54:PP55 ZK54:ZL55 AJG54:AJH55 ATC54:ATD55 BCY54:BCZ55 BMU54:BMV55 BWQ54:BWR55 CGM54:CGN55 CQI54:CQJ55 DAE54:DAF55 DKA54:DKB55 DTW54:DTX55 EDS54:EDT55 ENO54:ENP55 EXK54:EXL55 FHG54:FHH55 FRC54:FRD55 GAY54:GAZ55 GKU54:GKV55 GUQ54:GUR55 HEM54:HEN55 HOI54:HOJ55 HYE54:HYF55 IIA54:IIB55 IRW54:IRX55 JBS54:JBT55 JLO54:JLP55 JVK54:JVL55 KFG54:KFH55 KPC54:KPD55 KYY54:KYZ55 LIU54:LIV55 LSQ54:LSR55 MCM54:MCN55 MMI54:MMJ55 MWE54:MWF55 NGA54:NGB55 NPW54:NPX55 NZS54:NZT55 OJO54:OJP55 OTK54:OTL55 PDG54:PDH55 PNC54:PND55 PWY54:PWZ55 QGU54:QGV55 QQQ54:QQR55 RAM54:RAN55 RKI54:RKJ55 RUE54:RUF55 SEA54:SEB55 SNW54:SNX55 SXS54:SXT55 THO54:THP55 TRK54:TRL55 UBG54:UBH55 ULC54:ULD55 UUY54:UUZ55 VEU54:VEV55 VOQ54:VOR55 VYM54:VYN55 WII54:WIJ55 WSE54:WSF55 JI54:JJ55 TE54:TF55 ADA54:ADB55 AMW54:AMX55 AWS54:AWT55 BGO54:BGP55 BQK54:BQL55 CAG54:CAH55 CKC54:CKD55 CTY54:CTZ55 DDU54:DDV55 DNQ54:DNR55 DXM54:DXN55 EHI54:EHJ55 ERE54:ERF55 FBA54:FBB55 FKW54:FKX55 FUS54:FUT55 GEO54:GEP55 GOK54:GOL55 GYG54:GYH55 HIC54:HID55 HRY54:HRZ55 IBU54:IBV55 ILQ54:ILR55 IVM54:IVN55 JFI54:JFJ55 JPE54:JPF55 JZA54:JZB55 KIW54:KIX55 KSS54:KST55 LCO54:LCP55 LMK54:LML55 LWG54:LWH55 MGC54:MGD55 MPY54:MPZ55 MZU54:MZV55 NJQ54:NJR55 NTM54:NTN55 ODI54:ODJ55 ONE54:ONF55 OXA54:OXB55 PGW54:PGX55 PQS54:PQT55 QAO54:QAP55 QKK54:QKL55 QUG54:QUH55 REC54:RED55 RNY54:RNZ55 RXU54:RXV55 SHQ54:SHR55 SRM54:SRN55 TBI54:TBJ55 TLE54:TLF55 TVA54:TVB55 UEW54:UEX55 UOS54:UOT55 UYO54:UYP55 VIK54:VIL55 VSG54:VSH55 WCC54:WCD55 WLY54:WLZ55 WVU54:WVV55 HU54:HW55 GM54:GN55 QI54:QJ55 AAE54:AAF55 AKA54:AKB55 ATW54:ATX55 BDS54:BDT55 BNO54:BNP55 BXK54:BXL55 CHG54:CHH55 CRC54:CRD55 DAY54:DAZ55 DKU54:DKV55 DUQ54:DUR55 EEM54:EEN55 EOI54:EOJ55 EYE54:EYF55 FIA54:FIB55 FRW54:FRX55 GBS54:GBT55 GLO54:GLP55 GVK54:GVL55 HFG54:HFH55 HPC54:HPD55 HYY54:HYZ55 IIU54:IIV55 ISQ54:ISR55 JCM54:JCN55 JMI54:JMJ55 JWE54:JWF55 KGA54:KGB55 KPW54:KPX55 KZS54:KZT55 LJO54:LJP55 LTK54:LTL55 MDG54:MDH55 MNC54:MND55 MWY54:MWZ55 NGU54:NGV55 NQQ54:NQR55 OAM54:OAN55 OKI54:OKJ55 OUE54:OUF55 PEA54:PEB55 PNW54:PNX55 PXS54:PXT55 QHO54:QHP55 QRK54:QRL55 RBG54:RBH55 RLC54:RLD55 RUY54:RUZ55 SEU54:SEV55 SOQ54:SOR55 SYM54:SYN55 TII54:TIJ55 TSE54:TSF55 UCA54:UCB55 ULW54:ULX55 UVS54:UVT55 VFO54:VFP55 VPK54:VPL55 VZG54:VZH55 WJC54:WJD55 WSY54:WSZ55 GG54:GI55 QC54:QE55 ZY54:AAA55 AJU54:AJW55 ATQ54:ATS55 BDM54:BDO55 BNI54:BNK55 BXE54:BXG55 CHA54:CHC55 CQW54:CQY55 DAS54:DAU55 DKO54:DKQ55 DUK54:DUM55 EEG54:EEI55 EOC54:EOE55 EXY54:EYA55 FHU54:FHW55 FRQ54:FRS55 GBM54:GBO55 GLI54:GLK55 GVE54:GVG55 HFA54:HFC55 HOW54:HOY55 HYS54:HYU55 IIO54:IIQ55 ISK54:ISM55 JCG54:JCI55 JMC54:JME55 JVY54:JWA55 KFU54:KFW55 KPQ54:KPS55 KZM54:KZO55 LJI54:LJK55 LTE54:LTG55 MDA54:MDC55 MMW54:MMY55 MWS54:MWU55 NGO54:NGQ55 NQK54:NQM55 OAG54:OAI55 OKC54:OKE55 OTY54:OUA55 PDU54:PDW55 PNQ54:PNS55 PXM54:PXO55 QHI54:QHK55 QRE54:QRG55 RBA54:RBC55 RKW54:RKY55 RUS54:RUU55 SEO54:SEQ55 SOK54:SOM55 SYG54:SYI55 TIC54:TIE55 TRY54:TSA55 UBU54:UBW55 ULQ54:ULS55 UVM54:UVO55 VFI54:VFK55 VPE54:VPG55 VZA54:VZC55 WIW54:WIY55 WSS54:WSU55 GW54:GX55 QS54:QT55 AAO54:AAP55 AKK54:AKL55 AUG54:AUH55 BEC54:BED55 BNY54:BNZ55 BXU54:BXV55 CHQ54:CHR55 CRM54:CRN55 DBI54:DBJ55 DLE54:DLF55 DVA54:DVB55 EEW54:EEX55 EOS54:EOT55 EYO54:EYP55 FIK54:FIL55 FSG54:FSH55 GCC54:GCD55 GLY54:GLZ55 GVU54:GVV55 HFQ54:HFR55 HPM54:HPN55 HZI54:HZJ55 IJE54:IJF55 ITA54:ITB55 JCW54:JCX55 JMS54:JMT55 JWO54:JWP55 KGK54:KGL55 KQG54:KQH55 LAC54:LAD55 LJY54:LJZ55 LTU54:LTV55 MDQ54:MDR55 MNM54:MNN55 MXI54:MXJ55 NHE54:NHF55 NRA54:NRB55 OAW54:OAX55 OKS54:OKT55 OUO54:OUP55 PEK54:PEL55 POG54:POH55 PYC54:PYD55 QHY54:QHZ55 QRU54:QRV55 RBQ54:RBR55 RLM54:RLN55 RVI54:RVJ55 SFE54:SFF55 SPA54:SPB55 SYW54:SYX55 TIS54:TIT55 TSO54:TSP55 UCK54:UCL55 UMG54:UMH55 UWC54:UWD55 VFY54:VFZ55 VPU54:VPV55 VZQ54:VZR55 WJM54:WJN55 WTI54:WTJ55 GQ54:GS55 QM54:QO55 AAI54:AAK55 AKE54:AKG55 AUA54:AUC55 BDW54:BDY55 BNS54:BNU55 BXO54:BXQ55 CHK54:CHM55 CRG54:CRI55 DBC54:DBE55 DKY54:DLA55 DUU54:DUW55 EEQ54:EES55 EOM54:EOO55 EYI54:EYK55 FIE54:FIG55 FSA54:FSC55 GBW54:GBY55 GLS54:GLU55 GVO54:GVQ55 HFK54:HFM55 HPG54:HPI55 HZC54:HZE55 IIY54:IJA55 ISU54:ISW55 JCQ54:JCS55 JMM54:JMO55 JWI54:JWK55 KGE54:KGG55 KQA54:KQC55 KZW54:KZY55 LJS54:LJU55 LTO54:LTQ55 MDK54:MDM55 MNG54:MNI55 MXC54:MXE55 NGY54:NHA55 NQU54:NQW55 OAQ54:OAS55 OKM54:OKO55 OUI54:OUK55 PEE54:PEG55 POA54:POC55 PXW54:PXY55 QHS54:QHU55 QRO54:QRQ55 RBK54:RBM55 RLG54:RLI55 RVC54:RVE55 SEY54:SFA55 SOU54:SOW55 SYQ54:SYS55 TIM54:TIO55 TSI54:TSK55 UCE54:UCG55 UMA54:UMC55 UVW54:UVY55 VFS54:VFU55 VPO54:VPQ55 VZK54:VZM55 WJG54:WJI55 WTC54:WTE55 HG54:HH55 RC54:RD55 AAY54:AAZ55 AKU54:AKV55 AUQ54:AUR55 BEM54:BEN55 BOI54:BOJ55 BYE54:BYF55 CIA54:CIB55 CRW54:CRX55 DBS54:DBT55 DLO54:DLP55 DVK54:DVL55 EFG54:EFH55 EPC54:EPD55 EYY54:EYZ55 FIU54:FIV55 FSQ54:FSR55 GCM54:GCN55 GMI54:GMJ55 GWE54:GWF55 HGA54:HGB55 HPW54:HPX55 HZS54:HZT55 IJO54:IJP55 ITK54:ITL55 JDG54:JDH55 JNC54:JND55 JWY54:JWZ55 KGU54:KGV55 KQQ54:KQR55 LAM54:LAN55 LKI54:LKJ55 LUE54:LUF55 MEA54:MEB55 MNW54:MNX55 MXS54:MXT55 NHO54:NHP55 NRK54:NRL55 OBG54:OBH55 OLC54:OLD55 OUY54:OUZ55 PEU54:PEV55 POQ54:POR55 PYM54:PYN55 QII54:QIJ55 QSE54:QSF55 RCA54:RCB55 RLW54:RLX55 RVS54:RVT55 SFO54:SFP55 SPK54:SPL55 SZG54:SZH55 TJC54:TJD55 TSY54:TSZ55 UCU54:UCV55 UMQ54:UMR55 UWM54:UWN55 VGI54:VGJ55 VQE54:VQF55 WAA54:WAB55 WJW54:WJX55 WTS54:WTT55 HA54:HC55 QW54:QY55 AAS54:AAU55 AKO54:AKQ55 AUK54:AUM55 BEG54:BEI55 BOC54:BOE55 BXY54:BYA55 CHU54:CHW55 CRQ54:CRS55 DBM54:DBO55 DLI54:DLK55 DVE54:DVG55 EFA54:EFC55 EOW54:EOY55 EYS54:EYU55 FIO54:FIQ55 FSK54:FSM55 GCG54:GCI55 GMC54:GME55 GVY54:GWA55 HFU54:HFW55 HPQ54:HPS55 HZM54:HZO55 IJI54:IJK55 ITE54:ITG55 JDA54:JDC55 JMW54:JMY55 JWS54:JWU55 KGO54:KGQ55 KQK54:KQM55 LAG54:LAI55 LKC54:LKE55 LTY54:LUA55 MDU54:MDW55 MNQ54:MNS55 MXM54:MXO55 NHI54:NHK55 NRE54:NRG55 OBA54:OBC55 OKW54:OKY55 OUS54:OUU55 PEO54:PEQ55 POK54:POM55 PYG54:PYI55 QIC54:QIE55 QRY54:QSA55 RBU54:RBW55 RLQ54:RLS55 RVM54:RVO55 SFI54:SFK55 SPE54:SPG55 SZA54:SZC55 TIW54:TIY55 TSS54:TSU55 UCO54:UCQ55 UMK54:UMM55 UWG54:UWI55 VGC54:VGE55 VPY54:VQA55 VZU54:VZW55 WJQ54:WJS55 WTM54:WTO55 HQ54:HR55 RM54:RN55 ABI54:ABJ55 ALE54:ALF55 AVA54:AVB55 BEW54:BEX55 BOS54:BOT55 BYO54:BYP55 CIK54:CIL55 CSG54:CSH55 DCC54:DCD55 DLY54:DLZ55 DVU54:DVV55 EFQ54:EFR55 EPM54:EPN55 EZI54:EZJ55 FJE54:FJF55 FTA54:FTB55 GCW54:GCX55 GMS54:GMT55 GWO54:GWP55 HGK54:HGL55 HQG54:HQH55 IAC54:IAD55 IJY54:IJZ55 ITU54:ITV55 JDQ54:JDR55 JNM54:JNN55 JXI54:JXJ55 KHE54:KHF55 KRA54:KRB55 LAW54:LAX55 LKS54:LKT55 LUO54:LUP55 MEK54:MEL55 MOG54:MOH55 MYC54:MYD55 NHY54:NHZ55 NRU54:NRV55 OBQ54:OBR55 OLM54:OLN55 OVI54:OVJ55 PFE54:PFF55 PPA54:PPB55 PYW54:PYX55 QIS54:QIT55 QSO54:QSP55 RCK54:RCL55 RMG54:RMH55 RWC54:RWD55 SFY54:SFZ55 SPU54:SPV55 SZQ54:SZR55 TJM54:TJN55 TTI54:TTJ55 UDE54:UDF55 UNA54:UNB55 UWW54:UWX55 VGS54:VGT55 VQO54:VQP55 WAK54:WAL55 WKG54:WKH55 WUC54:WUD55 HK54:HM55 RG54:RI55 ABC54:ABE55 AKY54:ALA55 AUU54:AUW55 BEQ54:BES55 BOM54:BOO55 BYI54:BYK55 CIE54:CIG55 CSA54:CSC55 DBW54:DBY55 DLS54:DLU55 DVO54:DVQ55 EFK54:EFM55 EPG54:EPI55 EZC54:EZE55 FIY54:FJA55 FSU54:FSW55 GCQ54:GCS55 GMM54:GMO55 GWI54:GWK55 HGE54:HGG55 HQA54:HQC55 HZW54:HZY55 IJS54:IJU55 ITO54:ITQ55 JDK54:JDM55 JNG54:JNI55 JXC54:JXE55 KGY54:KHA55 KQU54:KQW55 LAQ54:LAS55 LKM54:LKO55 LUI54:LUK55 MEE54:MEG55 MOA54:MOC55 MXW54:MXY55 NHS54:NHU55 NRO54:NRQ55 OBK54:OBM55 OLG54:OLI55 OVC54:OVE55 PEY54:PFA55 POU54:POW55 PYQ54:PYS55 QIM54:QIO55 QSI54:QSK55 RCE54:RCG55 RMA54:RMC55 RVW54:RVY55 SFS54:SFU55 SPO54:SPQ55 SZK54:SZM55 TJG54:TJI55 TTC54:TTE55 UCY54:UDA55 UMU54:UMW55 UWQ54:UWS55 VGM54:VGO55 VQI54:VQK55 WAE54:WAG55 WKA54:WKC55 WTW54:WTY55 IA54:IB55 RW54:RX55 ABS54:ABT55 ALO54:ALP55 AVK54:AVL55 BFG54:BFH55 BPC54:BPD55 BYY54:BYZ55 CIU54:CIV55 CSQ54:CSR55 DCM54:DCN55 DMI54:DMJ55 DWE54:DWF55 EGA54:EGB55 EPW54:EPX55 EZS54:EZT55 FJO54:FJP55 FTK54:FTL55 GDG54:GDH55 GNC54:GND55 GWY54:GWZ55 HGU54:HGV55 HQQ54:HQR55 IAM54:IAN55 IKI54:IKJ55 IUE54:IUF55 JEA54:JEB55 JNW54:JNX55 JXS54:JXT55 KHO54:KHP55 KRK54:KRL55 LBG54:LBH55 LLC54:LLD55 LUY54:LUZ55 MEU54:MEV55 MOQ54:MOR55 MYM54:MYN55 NII54:NIJ55 NSE54:NSF55 OCA54:OCB55 OLW54:OLX55 OVS54:OVT55 PFO54:PFP55 PPK54:PPL55 PZG54:PZH55 QJC54:QJD55 QSY54:QSZ55 RCU54:RCV55 RMQ54:RMR55 RWM54:RWN55 SGI54:SGJ55 SQE54:SQF55 TAA54:TAB55 TJW54:TJX55 TTS54:TTT55 UDO54:UDP55 UNK54:UNL55 UXG54:UXH55 VHC54:VHD55 VQY54:VQZ55 WAU54:WAV55 WKQ54:WKR55 WUM54:WUN55 IK54:IL55 SG54:SH55 ACC54:ACD55 ALY54:ALZ55 AVU54:AVV55 BFQ54:BFR55 BPM54:BPN55 BZI54:BZJ55 CJE54:CJF55 CTA54:CTB55 DCW54:DCX55 DMS54:DMT55 DWO54:DWP55 EGK54:EGL55 EQG54:EQH55 FAC54:FAD55 FJY54:FJZ55 FTU54:FTV55 GDQ54:GDR55 GNM54:GNN55 GXI54:GXJ55 HHE54:HHF55 HRA54:HRB55 IAW54:IAX55 IKS54:IKT55 IUO54:IUP55 JEK54:JEL55 JOG54:JOH55 JYC54:JYD55 KHY54:KHZ55 KRU54:KRV55 LBQ54:LBR55 LLM54:LLN55 LVI54:LVJ55 MFE54:MFF55 MPA54:MPB55 MYW54:MYX55 NIS54:NIT55 NSO54:NSP55 OCK54:OCL55 OMG54:OMH55 OWC54:OWD55 PFY54:PFZ55 PPU54:PPV55 PZQ54:PZR55 QJM54:QJN55 QTI54:QTJ55 RDE54:RDF55 RNA54:RNB55 RWW54:RWX55 SGS54:SGT55 SQO54:SQP55 TAK54:TAL55 TKG54:TKH55 TUC54:TUD55 UDY54:UDZ55 UNU54:UNV55 UXQ54:UXR55 VHM54:VHN55 VRI54:VRJ55 WBE54:WBF55 WLA54:WLB55 WUW54:WUX55 IE54:IG55 SA54:SC55 ABW54:ABY55 ALS54:ALU55 AVO54:AVQ55 BFK54:BFM55 BPG54:BPI55 BZC54:BZE55 CIY54:CJA55 CSU54:CSW55 DCQ54:DCS55 DMM54:DMO55 DWI54:DWK55 EGE54:EGG55 EQA54:EQC55 EZW54:EZY55 FJS54:FJU55 FTO54:FTQ55 GDK54:GDM55 GNG54:GNI55 GXC54:GXE55 HGY54:HHA55 HQU54:HQW55 IAQ54:IAS55 IKM54:IKO55 IUI54:IUK55 JEE54:JEG55 JOA54:JOC55 JXW54:JXY55 KHS54:KHU55 KRO54:KRQ55 LBK54:LBM55 LLG54:LLI55 LVC54:LVE55 MEY54:MFA55 MOU54:MOW55 MYQ54:MYS55 NIM54:NIO55 NSI54:NSK55 OCE54:OCG55 OMA54:OMC55 OVW54:OVY55 PFS54:PFU55 PPO54:PPQ55 PZK54:PZM55 QJG54:QJI55 QTC54:QTE55 RCY54:RDA55 RMU54:RMW55 RWQ54:RWS55 SGM54:SGO55 SQI54:SQK55 TAE54:TAG55 TKA54:TKC55 TTW54:TTY55 UDS54:UDU55 UNO54:UNQ55 UXK54:UXM55 VHG54:VHI55 VRC54:VRE55 WAY54:WBA55 WKU54:WKW55 WUQ54:WUS55 IU54:IV55 SQ54:SR55 ACM54:ACN55 AMI54:AMJ55 AWE54:AWF55 BGA54:BGB55 BPW54:BPX55 BZS54:BZT55 CJO54:CJP55 CTK54:CTL55 DDG54:DDH55 DNC54:DND55 DWY54:DWZ55 EGU54:EGV55 EQQ54:EQR55 FAM54:FAN55 FKI54:FKJ55 FUE54:FUF55 GEA54:GEB55 GNW54:GNX55 GXS54:GXT55 HHO54:HHP55 HRK54:HRL55 IBG54:IBH55 ILC54:ILD55 IUY54:IUZ55 JEU54:JEV55 JOQ54:JOR55 JYM54:JYN55 KII54:KIJ55 KSE54:KSF55 LCA54:LCB55 LLW54:LLX55 LVS54:LVT55 MFO54:MFP55 MPK54:MPL55 MZG54:MZH55 NJC54:NJD55 NSY54:NSZ55 OCU54:OCV55 OMQ54:OMR55 OWM54:OWN55 PGI54:PGJ55 PQE54:PQF55 QAA54:QAB55 QJW54:QJX55 QTS54:QTT55 RDO54:RDP55 RNK54:RNL55 RXG54:RXH55 SHC54:SHD55 SQY54:SQZ55 TAU54:TAV55 TKQ54:TKR55 TUM54:TUN55 UEI54:UEJ55 UOE54:UOF55 UYA54:UYB55 VHW54:VHX55 VRS54:VRT55 WBO54:WBP55 WLK54:WLL55 WVG54:WVH55 IO54:IQ55 SK54:SM55 ACG54:ACI55 AMC54:AME55 AVY54:AWA55 BFU54:BFW55 BPQ54:BPS55 BZM54:BZO55 CJI54:CJK55 CTE54:CTG55 DDA54:DDC55 DMW54:DMY55 DWS54:DWU55 EGO54:EGQ55 EQK54:EQM55 FAG54:FAI55 FKC54:FKE55 FTY54:FUA55 GDU54:GDW55 GNQ54:GNS55 GXM54:GXO55 HHI54:HHK55 HRE54:HRG55 IBA54:IBC55 IKW54:IKY55 IUS54:IUU55 JEO54:JEQ55 JOK54:JOM55 JYG54:JYI55 KIC54:KIE55 KRY54:KSA55 LBU54:LBW55 LLQ54:LLS55 LVM54:LVO55 MFI54:MFK55 MPE54:MPG55 MZA54:MZC55 NIW54:NIY55 NSS54:NSU55 OCO54:OCQ55 OMK54:OMM55 OWG54:OWI55 PGC54:PGE55 PPY54:PQA55 PZU54:PZW55 QJQ54:QJS55 QTM54:QTO55 RDI54:RDK55 RNE54:RNG55 RXA54:RXC55 SGW54:SGY55 SQS54:SQU55 TAO54:TAQ55 TKK54:TKM55 TUG54:TUI55 UEC54:UEE55 UNY54:UOA55 UXU54:UXW55 VHQ54:VHS55 VRM54:VRO55 WBI54:WBK55 WLE54:WLG55 WVA54:WVC55 JE54:JF55 TA54:TB55 ACW54:ACX55 AMS54:AMT55 AWO54:AWP55 BGK54:BGL55 BQG54:BQH55 CAC54:CAD55 CJY54:CJZ55 CTU54:CTV55 DDQ54:DDR55 DNM54:DNN55 DXI54:DXJ55 EHE54:EHF55 ERA54:ERB55 FAW54:FAX55 FKS54:FKT55 FUO54:FUP55 GEK54:GEL55 GOG54:GOH55 GYC54:GYD55 HHY54:HHZ55 HRU54:HRV55 IBQ54:IBR55 ILM54:ILN55 IVI54:IVJ55 JFE54:JFF55 JPA54:JPB55 JYW54:JYX55 KIS54:KIT55 KSO54:KSP55 LCK54:LCL55 LMG54:LMH55 LWC54:LWD55 MFY54:MFZ55 MPU54:MPV55 MZQ54:MZR55 NJM54:NJN55 NTI54:NTJ55 ODE54:ODF55 ONA54:ONB55 OWW54:OWX55 PGS54:PGT55 PQO54:PQP55 QAK54:QAL55 QKG54:QKH55 QUC54:QUD55 RDY54:RDZ55 RNU54:RNV55 RXQ54:RXR55 SHM54:SHN55 SRI54:SRJ55 TBE54:TBF55 TLA54:TLB55 TUW54:TUX55 UES54:UET55 UOO54:UOP55 UYK54:UYL55 VIG54:VIH55 VSC54:VSD55 WBY54:WBZ55 WLU54:WLV55 WVQ54:WVR55 IY54:IZ55 SU54:SV55 ACQ54:ACR55 AMM54:AMN55 AWI54:AWJ55 BGE54:BGF55 BQA54:BQB55 BZW54:BZX55 CJS54:CJT55 CTO54:CTP55 DDK54:DDL55 DNG54:DNH55 DXC54:DXD55 EGY54:EGZ55 EQU54:EQV55 FAQ54:FAR55 FKM54:FKN55 FUI54:FUJ55 GEE54:GEF55 GOA54:GOB55 GXW54:GXX55 HHS54:HHT55 HRO54:HRP55 IBK54:IBL55 ILG54:ILH55 IVC54:IVD55 JEY54:JEZ55 JOU54:JOV55 JYQ54:JYR55 KIM54:KIN55 KSI54:KSJ55 LCE54:LCF55 LMA54:LMB55 LVW54:LVX55 MFS54:MFT55 MPO54:MPP55 MZK54:MZL55 NJG54:NJH55 NTC54:NTD55 OCY54:OCZ55 OMU54:OMV55 OWQ54:OWR55 PGM54:PGN55 PQI54:PQJ55 QAE54:QAF55 QKA54:QKB55 QTW54:QTX55 RDS54:RDT55 RNO54:RNP55 RXK54:RXL55 SHG54:SHH55 SRC54:SRD55 TAY54:TAZ55 TKU54:TKV55 TUQ54:TUR55 UEM54:UEN55 UOI54:UOJ55 UYE54:UYF55 VIA54:VIB55 VRW54:VRX55 WBS54:WBT55 WLO54:WLP55 WVK54:WVL55 JO54:JP55 TK54:TL55 ADG54:ADH55 ANC54:AND55 AWY54:AWZ55 BGU54:BGV55 BQQ54:BQR55 CAM54:CAN55 CKI54:CKJ55 CUE54:CUF55 DEA54:DEB55 DNW54:DNX55 DXS54:DXT55 EHO54:EHP55 ERK54:ERL55 FBG54:FBH55 FLC54:FLD55 FUY54:FUZ55 GEU54:GEV55 GOQ54:GOR55 GYM54:GYN55 HII54:HIJ55 HSE54:HSF55 ICA54:ICB55 ILW54:ILX55 IVS54:IVT55 JFO54:JFP55 JPK54:JPL55 JZG54:JZH55 KJC54:KJD55 KSY54:KSZ55 LCU54:LCV55 LMQ54:LMR55 LWM54:LWN55 MGI54:MGJ55 MQE54:MQF55 NAA54:NAB55 NJW54:NJX55 NTS54:NTT55 ODO54:ODP55 ONK54:ONL55 OXG54:OXH55 PHC54:PHD55 PQY54:PQZ55 QAU54:QAV55 QKQ54:QKR55 QUM54:QUN55 REI54:REJ55 ROE54:ROF55 RYA54:RYB55 SHW54:SHX55 SRS54:SRT55 TBO54:TBP55 TLK54:TLL55 TVG54:TVH55 UFC54:UFD55 UOY54:UOZ55 UYU54:UYV55 VIQ54:VIR55 VSM54:VSN55 WCI54:WCJ55 WME54:WMF55 WWA54:WWB55 JS54:JT55 TO54:TP55 ADK54:ADL55 ANG54:ANH55 AXC54:AXD55 BGY54:BGZ55 BQU54:BQV55 CAQ54:CAR55 CKM54:CKN55 CUI54:CUJ55 DEE54:DEF55 DOA54:DOB55 DXW54:DXX55 EHS54:EHT55 ERO54:ERP55 FBK54:FBL55 FLG54:FLH55 FVC54:FVD55 GEY54:GEZ55 GOU54:GOV55 GYQ54:GYR55 HIM54:HIN55 HSI54:HSJ55 ICE54:ICF55 IMA54:IMB55 IVW54:IVX55 JFS54:JFT55 JPO54:JPP55 JZK54:JZL55 KJG54:KJH55 KTC54:KTD55 LCY54:LCZ55 LMU54:LMV55 LWQ54:LWR55 MGM54:MGN55 MQI54:MQJ55 NAE54:NAF55 NKA54:NKB55 NTW54:NTX55 ODS54:ODT55 ONO54:ONP55 OXK54:OXL55 PHG54:PHH55 PRC54:PRD55 QAY54:QAZ55 QKU54:QKV55 QUQ54:QUR55 REM54:REN55 ROI54:ROJ55 RYE54:RYF55 SIA54:SIB55 SRW54:SRX55 TBS54:TBT55 TLO54:TLP55 TVK54:TVL55 UFG54:UFH55 UPC54:UPD55 UYY54:UYZ55 VIU54:VIV55 VSQ54:VSR55 WCM54:WCN55 WMI54:WMJ55 WWE54:WWF55 JY54:JZ55 TU54:TV55 ADQ54:ADR55 ANM54:ANN55 AXI54:AXJ55 BHE54:BHF55 BRA54:BRB55 CAW54:CAX55 CKS54:CKT55 CUO54:CUP55 DEK54:DEL55 DOG54:DOH55 DYC54:DYD55 EHY54:EHZ55 ERU54:ERV55 FBQ54:FBR55 FLM54:FLN55 FVI54:FVJ55 GFE54:GFF55 GPA54:GPB55 GYW54:GYX55 HIS54:HIT55 HSO54:HSP55 ICK54:ICL55 IMG54:IMH55 IWC54:IWD55 JFY54:JFZ55 JPU54:JPV55 JZQ54:JZR55 KJM54:KJN55 KTI54:KTJ55 LDE54:LDF55 LNA54:LNB55 LWW54:LWX55 MGS54:MGT55 MQO54:MQP55 NAK54:NAL55 NKG54:NKH55 NUC54:NUD55 ODY54:ODZ55 ONU54:ONV55 OXQ54:OXR55 PHM54:PHN55 PRI54:PRJ55 QBE54:QBF55 QLA54:QLB55 QUW54:QUX55 RES54:RET55 ROO54:ROP55 RYK54:RYL55 SIG54:SIH55 SSC54:SSD55 TBY54:TBZ55 TLU54:TLV55 TVQ54:TVR55 UFM54:UFN55 UPI54:UPJ55 UZE54:UZF55 VJA54:VJB55 VSW54:VSX55 WCS54:WCT55 WMO54:WMP55 WWK54:WWL55 KI54:KJ55 UE54:UF55 AEA54:AEB55 ANW54:ANX55 AXS54:AXT55 BHO54:BHP55 BRK54:BRL55 CBG54:CBH55 CLC54:CLD55 CUY54:CUZ55 DEU54:DEV55 DOQ54:DOR55 DYM54:DYN55 EII54:EIJ55 ESE54:ESF55 FCA54:FCB55 FLW54:FLX55 FVS54:FVT55 GFO54:GFP55 GPK54:GPL55 GZG54:GZH55 HJC54:HJD55 HSY54:HSZ55 ICU54:ICV55 IMQ54:IMR55 IWM54:IWN55 JGI54:JGJ55 JQE54:JQF55 KAA54:KAB55 KJW54:KJX55 KTS54:KTT55 LDO54:LDP55 LNK54:LNL55 LXG54:LXH55 MHC54:MHD55 MQY54:MQZ55 NAU54:NAV55 NKQ54:NKR55 NUM54:NUN55 OEI54:OEJ55 OOE54:OOF55 OYA54:OYB55 PHW54:PHX55 PRS54:PRT55 QBO54:QBP55 QLK54:QLL55 QVG54:QVH55 RFC54:RFD55 ROY54:ROZ55 RYU54:RYV55 SIQ54:SIR55 SSM54:SSN55 TCI54:TCJ55 TME54:TMF55 TWA54:TWB55 UFW54:UFX55 UPS54:UPT55 UZO54:UZP55 VJK54:VJL55 VTG54:VTH55 WDC54:WDD55 WMY54:WMZ55 WWU54:WWV55 GC54:GD55 PY54:PZ55 ZU54:ZV55 AJQ54:AJR55 ATM54:ATN55 BDI54:BDJ55 BNE54:BNF55 BXA54:BXB55 CGW54:CGX55 CQS54:CQT55 DAO54:DAP55 DKK54:DKL55 DUG54:DUH55 EEC54:EED55 ENY54:ENZ55 EXU54:EXV55 FHQ54:FHR55 FRM54:FRN55 GBI54:GBJ55 GLE54:GLF55 GVA54:GVB55 HEW54:HEX55 HOS54:HOT55 HYO54:HYP55 IIK54:IIL55 ISG54:ISH55 JCC54:JCD55 JLY54:JLZ55 JVU54:JVV55 KFQ54:KFR55 KPM54:KPN55 KZI54:KZJ55 LJE54:LJF55 LTA54:LTB55 MCW54:MCX55 MMS54:MMT55 MWO54:MWP55 NGK54:NGL55 NQG54:NQH55 OAC54:OAD55 OJY54:OJZ55 OTU54:OTV55 PDQ54:PDR55 PNM54:PNN55 PXI54:PXJ55 QHE54:QHF55 QRA54:QRB55 RAW54:RAX55 RKS54:RKT55 RUO54:RUP55 SEK54:SEL55 SOG54:SOH55 SYC54:SYD55 THY54:THZ55 TRU54:TRV55 UBQ54:UBR55 ULM54:ULN55 UVI54:UVJ55 VFE54:VFF55 VPA54:VPB55 VYW54:VYX55 WIS54:WIT55 WSO54:WSP55 FM54:FO55 PI54:PK55 ZE54:ZG55 AJA54:AJC55 ASW54:ASY55 BCS54:BCU55 BMO54:BMQ55 BWK54:BWM55 CGG54:CGI55 CQC54:CQE55 CZY54:DAA55 DJU54:DJW55 DTQ54:DTS55 EDM54:EDO55 ENI54:ENK55 EXE54:EXG55 FHA54:FHC55 FQW54:FQY55 GAS54:GAU55 GKO54:GKQ55 GUK54:GUM55 HEG54:HEI55 HOC54:HOE55 HXY54:HYA55 IHU54:IHW55 IRQ54:IRS55 JBM54:JBO55 JLI54:JLK55 JVE54:JVG55 KFA54:KFC55 KOW54:KOY55 KYS54:KYU55 LIO54:LIQ55 LSK54:LSM55 MCG54:MCI55 MMC54:MME55 MVY54:MWA55 NFU54:NFW55 NPQ54:NPS55 NZM54:NZO55 OJI54:OJK55 OTE54:OTG55 PDA54:PDC55 PMW54:PMY55 PWS54:PWU55 QGO54:QGQ55 QQK54:QQM55 RAG54:RAI55 RKC54:RKE55 RTY54:RUA55 SDU54:SDW55 SNQ54:SNS55 SXM54:SXO55 THI54:THK55 TRE54:TRG55 UBA54:UBC55 UKW54:UKY55 UUS54:UUU55 VEO54:VEQ55 VOK54:VOM55 VYG54:VYI55 WIC54:WIE55 WRY54:WSA55 FW54:FZ55 PS54:PV55 ZO54:ZR55 AJK54:AJN55 ATG54:ATJ55 BDC54:BDF55 BMY54:BNB55 BWU54:BWX55 CGQ54:CGT55 CQM54:CQP55 DAI54:DAL55 DKE54:DKH55 DUA54:DUD55 EDW54:EDZ55 ENS54:ENV55 EXO54:EXR55 FHK54:FHN55 FRG54:FRJ55 GBC54:GBF55 GKY54:GLB55 GUU54:GUX55 HEQ54:HET55 HOM54:HOP55 HYI54:HYL55 IIE54:IIH55 ISA54:ISD55 JBW54:JBZ55 JLS54:JLV55 JVO54:JVR55 KFK54:KFN55 KPG54:KPJ55 KZC54:KZF55 LIY54:LJB55 LSU54:LSX55 MCQ54:MCT55 MMM54:MMP55 MWI54:MWL55 NGE54:NGH55 NQA54:NQD55 NZW54:NZZ55 OJS54:OJV55 OTO54:OTR55 PDK54:PDN55 PNG54:PNJ55 PXC54:PXF55 QGY54:QHB55 QQU54:QQX55 RAQ54:RAT55 RKM54:RKP55 RUI54:RUL55 SEE54:SEH55 SOA54:SOD55 SXW54:SXZ55 THS54:THV55 TRO54:TRR55 UBK54:UBN55 ULG54:ULJ55 UVC54:UVF55 VEY54:VFB55 VOU54:VOX55 VYQ54:VYT55 WIM54:WIP55 Z54:AB54 AN54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8BBA0-BD8B-4EA2-967D-634F63D14646}">
  <dimension ref="A1:D12"/>
  <sheetViews>
    <sheetView workbookViewId="0">
      <selection activeCell="M33" sqref="M33"/>
    </sheetView>
  </sheetViews>
  <sheetFormatPr defaultRowHeight="13.2"/>
  <sheetData>
    <row r="1" spans="1:4">
      <c r="A1" t="str" cm="1">
        <f t="array" aca="1" ref="A1" ca="1">MID(CELL("filename",B5),FIND("]",CELL("filename",B5))+1,255)</f>
        <v>Sheet2</v>
      </c>
    </row>
    <row r="2" spans="1:4">
      <c r="D2" s="379" t="s">
        <v>433</v>
      </c>
    </row>
    <row r="3" spans="1:4">
      <c r="D3" s="379" t="s">
        <v>416</v>
      </c>
    </row>
    <row r="4" spans="1:4">
      <c r="D4" s="379" t="s">
        <v>417</v>
      </c>
    </row>
    <row r="5" spans="1:4">
      <c r="D5" s="379" t="s">
        <v>418</v>
      </c>
    </row>
    <row r="6" spans="1:4">
      <c r="D6" s="379" t="s">
        <v>434</v>
      </c>
    </row>
    <row r="7" spans="1:4">
      <c r="D7" s="379" t="s">
        <v>419</v>
      </c>
    </row>
    <row r="8" spans="1:4">
      <c r="D8" s="379" t="s">
        <v>420</v>
      </c>
    </row>
    <row r="9" spans="1:4">
      <c r="D9" s="379" t="s">
        <v>421</v>
      </c>
    </row>
    <row r="10" spans="1:4">
      <c r="D10" s="379" t="s">
        <v>422</v>
      </c>
    </row>
    <row r="11" spans="1:4">
      <c r="D11" s="379" t="s">
        <v>423</v>
      </c>
    </row>
    <row r="12" spans="1:4">
      <c r="D12" s="379" t="s">
        <v>424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60302-2C1A-4359-BF32-C5986D59A632}">
  <dimension ref="A1:AM50"/>
  <sheetViews>
    <sheetView workbookViewId="0">
      <selection activeCell="D4" sqref="D4"/>
    </sheetView>
  </sheetViews>
  <sheetFormatPr defaultRowHeight="13.2"/>
  <sheetData>
    <row r="1" spans="1:14">
      <c r="A1" t="s">
        <v>338</v>
      </c>
      <c r="B1" s="323">
        <v>2026</v>
      </c>
    </row>
    <row r="3" spans="1:14">
      <c r="B3" s="321" t="s">
        <v>224</v>
      </c>
      <c r="I3" s="322" t="s">
        <v>224</v>
      </c>
    </row>
    <row r="4" spans="1:14" ht="15.6">
      <c r="B4" s="321" t="s">
        <v>87</v>
      </c>
      <c r="I4" s="322" t="s">
        <v>87</v>
      </c>
      <c r="M4" s="178">
        <v>1</v>
      </c>
      <c r="N4" s="177" t="s">
        <v>333</v>
      </c>
    </row>
    <row r="5" spans="1:14" ht="15.6">
      <c r="B5" s="321" t="s">
        <v>88</v>
      </c>
      <c r="I5" s="322" t="s">
        <v>88</v>
      </c>
      <c r="M5" s="178">
        <v>2</v>
      </c>
      <c r="N5" s="177" t="s">
        <v>334</v>
      </c>
    </row>
    <row r="6" spans="1:14" ht="15.6">
      <c r="B6" s="321" t="s">
        <v>89</v>
      </c>
      <c r="I6" s="322" t="s">
        <v>89</v>
      </c>
      <c r="M6" s="178">
        <v>3</v>
      </c>
      <c r="N6" s="177" t="s">
        <v>427</v>
      </c>
    </row>
    <row r="7" spans="1:14" ht="15.6">
      <c r="B7" s="321" t="s">
        <v>90</v>
      </c>
      <c r="I7" s="322" t="s">
        <v>90</v>
      </c>
      <c r="M7" s="178">
        <v>4</v>
      </c>
      <c r="N7" s="177" t="s">
        <v>335</v>
      </c>
    </row>
    <row r="8" spans="1:14" ht="15.6">
      <c r="B8" s="321" t="s">
        <v>91</v>
      </c>
      <c r="I8" s="322" t="s">
        <v>91</v>
      </c>
      <c r="M8" s="178">
        <v>5</v>
      </c>
      <c r="N8" s="177" t="s">
        <v>336</v>
      </c>
    </row>
    <row r="9" spans="1:14" ht="15.6">
      <c r="B9" s="321" t="s">
        <v>92</v>
      </c>
      <c r="I9" s="322" t="s">
        <v>92</v>
      </c>
      <c r="M9" s="178">
        <v>6</v>
      </c>
      <c r="N9" s="177" t="s">
        <v>337</v>
      </c>
    </row>
    <row r="10" spans="1:14">
      <c r="B10" s="321" t="s">
        <v>93</v>
      </c>
      <c r="I10" s="322" t="s">
        <v>93</v>
      </c>
    </row>
    <row r="11" spans="1:14">
      <c r="B11" s="321" t="s">
        <v>94</v>
      </c>
      <c r="I11" s="322" t="s">
        <v>94</v>
      </c>
    </row>
    <row r="12" spans="1:14">
      <c r="B12" s="321" t="s">
        <v>95</v>
      </c>
      <c r="I12" s="322" t="s">
        <v>95</v>
      </c>
    </row>
    <row r="13" spans="1:14">
      <c r="B13" s="321" t="s">
        <v>96</v>
      </c>
      <c r="I13" s="322" t="s">
        <v>96</v>
      </c>
    </row>
    <row r="14" spans="1:14">
      <c r="B14" s="321" t="s">
        <v>97</v>
      </c>
      <c r="I14" s="322" t="s">
        <v>97</v>
      </c>
    </row>
    <row r="17" spans="1:39">
      <c r="D17" s="322" t="s">
        <v>359</v>
      </c>
      <c r="E17" s="322" t="s">
        <v>360</v>
      </c>
    </row>
    <row r="20" spans="1:39" ht="13.8" thickBot="1">
      <c r="A20" t="s">
        <v>462</v>
      </c>
    </row>
    <row r="21" spans="1:39" ht="55.8" thickBot="1">
      <c r="D21" s="506" t="s">
        <v>359</v>
      </c>
      <c r="E21" s="507" t="s">
        <v>360</v>
      </c>
      <c r="F21" s="508" t="s">
        <v>433</v>
      </c>
      <c r="G21" s="508" t="s">
        <v>416</v>
      </c>
      <c r="H21" s="508" t="s">
        <v>417</v>
      </c>
      <c r="I21" s="508" t="s">
        <v>418</v>
      </c>
      <c r="J21" s="508" t="s">
        <v>434</v>
      </c>
      <c r="K21" s="508" t="s">
        <v>419</v>
      </c>
      <c r="L21" s="509" t="s">
        <v>420</v>
      </c>
      <c r="M21" s="510" t="s">
        <v>493</v>
      </c>
      <c r="N21" s="510" t="s">
        <v>422</v>
      </c>
      <c r="O21" s="510" t="s">
        <v>466</v>
      </c>
      <c r="P21" s="508" t="s">
        <v>465</v>
      </c>
      <c r="Q21" s="508" t="s">
        <v>361</v>
      </c>
      <c r="R21" s="508" t="s">
        <v>362</v>
      </c>
      <c r="S21" s="509" t="s">
        <v>363</v>
      </c>
      <c r="T21" s="511" t="s">
        <v>364</v>
      </c>
      <c r="U21" s="510" t="s">
        <v>365</v>
      </c>
      <c r="V21" s="512" t="s">
        <v>359</v>
      </c>
      <c r="W21" s="513" t="s">
        <v>360</v>
      </c>
      <c r="X21" s="508" t="s">
        <v>433</v>
      </c>
      <c r="Y21" s="508" t="s">
        <v>416</v>
      </c>
      <c r="Z21" s="508" t="s">
        <v>417</v>
      </c>
      <c r="AA21" s="508" t="s">
        <v>418</v>
      </c>
      <c r="AB21" s="508" t="s">
        <v>434</v>
      </c>
      <c r="AC21" s="508" t="s">
        <v>419</v>
      </c>
      <c r="AD21" s="509" t="s">
        <v>420</v>
      </c>
      <c r="AE21" s="510" t="s">
        <v>493</v>
      </c>
      <c r="AF21" s="508" t="s">
        <v>422</v>
      </c>
      <c r="AG21" s="508" t="s">
        <v>423</v>
      </c>
      <c r="AH21" s="508" t="str">
        <f>+P21</f>
        <v>AFCSP</v>
      </c>
      <c r="AI21" s="508" t="s">
        <v>361</v>
      </c>
      <c r="AJ21" s="508" t="s">
        <v>362</v>
      </c>
      <c r="AK21" s="509" t="s">
        <v>363</v>
      </c>
      <c r="AL21" s="511" t="s">
        <v>364</v>
      </c>
      <c r="AM21" s="514" t="s">
        <v>365</v>
      </c>
    </row>
    <row r="25" spans="1:39" ht="16.2" thickBot="1">
      <c r="A25" s="433" t="s">
        <v>448</v>
      </c>
    </row>
    <row r="26" spans="1:39" ht="55.8" thickBot="1">
      <c r="D26" s="506" t="s">
        <v>359</v>
      </c>
      <c r="E26" s="507" t="s">
        <v>360</v>
      </c>
      <c r="F26" s="508" t="s">
        <v>433</v>
      </c>
      <c r="G26" s="508" t="s">
        <v>416</v>
      </c>
      <c r="H26" s="508" t="s">
        <v>417</v>
      </c>
      <c r="I26" s="508" t="s">
        <v>418</v>
      </c>
      <c r="J26" s="508" t="s">
        <v>434</v>
      </c>
      <c r="K26" s="508" t="s">
        <v>419</v>
      </c>
      <c r="L26" s="506" t="s">
        <v>449</v>
      </c>
      <c r="M26" s="506" t="s">
        <v>452</v>
      </c>
      <c r="N26" s="506" t="s">
        <v>450</v>
      </c>
      <c r="O26" s="506" t="s">
        <v>451</v>
      </c>
      <c r="P26" s="506" t="s">
        <v>453</v>
      </c>
      <c r="Q26" s="506" t="s">
        <v>361</v>
      </c>
      <c r="R26" s="506" t="s">
        <v>362</v>
      </c>
      <c r="S26" s="506" t="s">
        <v>363</v>
      </c>
      <c r="T26" s="506" t="s">
        <v>364</v>
      </c>
      <c r="U26" s="506" t="s">
        <v>365</v>
      </c>
      <c r="V26" s="506" t="s">
        <v>359</v>
      </c>
      <c r="W26" s="506" t="s">
        <v>360</v>
      </c>
      <c r="X26" s="508" t="s">
        <v>433</v>
      </c>
      <c r="Y26" s="506" t="s">
        <v>416</v>
      </c>
      <c r="Z26" s="506" t="s">
        <v>417</v>
      </c>
      <c r="AA26" s="508" t="s">
        <v>418</v>
      </c>
      <c r="AB26" s="508" t="s">
        <v>434</v>
      </c>
      <c r="AC26" s="506" t="s">
        <v>419</v>
      </c>
      <c r="AD26" s="506" t="s">
        <v>449</v>
      </c>
      <c r="AE26" s="506" t="s">
        <v>452</v>
      </c>
      <c r="AF26" s="506" t="s">
        <v>450</v>
      </c>
      <c r="AG26" s="506" t="s">
        <v>451</v>
      </c>
      <c r="AH26" s="506" t="s">
        <v>453</v>
      </c>
      <c r="AI26" s="506" t="s">
        <v>361</v>
      </c>
      <c r="AJ26" s="506" t="s">
        <v>362</v>
      </c>
      <c r="AK26" s="506" t="s">
        <v>363</v>
      </c>
      <c r="AL26" s="506" t="s">
        <v>364</v>
      </c>
      <c r="AM26" s="514" t="s">
        <v>365</v>
      </c>
    </row>
    <row r="28" spans="1:39">
      <c r="A28" t="s">
        <v>463</v>
      </c>
    </row>
    <row r="30" spans="1:39">
      <c r="A30" s="406" t="s">
        <v>433</v>
      </c>
    </row>
    <row r="31" spans="1:39">
      <c r="A31" s="406" t="s">
        <v>416</v>
      </c>
    </row>
    <row r="32" spans="1:39">
      <c r="A32" s="406" t="s">
        <v>417</v>
      </c>
    </row>
    <row r="33" spans="1:1">
      <c r="A33" s="406" t="s">
        <v>418</v>
      </c>
    </row>
    <row r="34" spans="1:1">
      <c r="A34" s="406" t="s">
        <v>434</v>
      </c>
    </row>
    <row r="35" spans="1:1">
      <c r="A35" s="406" t="s">
        <v>419</v>
      </c>
    </row>
    <row r="36" spans="1:1">
      <c r="A36" s="406" t="s">
        <v>420</v>
      </c>
    </row>
    <row r="37" spans="1:1">
      <c r="A37" s="406" t="s">
        <v>493</v>
      </c>
    </row>
    <row r="38" spans="1:1">
      <c r="A38" s="406" t="s">
        <v>422</v>
      </c>
    </row>
    <row r="39" spans="1:1">
      <c r="A39" s="406" t="s">
        <v>423</v>
      </c>
    </row>
    <row r="40" spans="1:1">
      <c r="A40" s="448" t="s">
        <v>447</v>
      </c>
    </row>
    <row r="41" spans="1:1">
      <c r="A41" s="406" t="s">
        <v>424</v>
      </c>
    </row>
    <row r="42" spans="1:1">
      <c r="A42" s="456" t="s">
        <v>449</v>
      </c>
    </row>
    <row r="43" spans="1:1">
      <c r="A43" s="456" t="s">
        <v>452</v>
      </c>
    </row>
    <row r="44" spans="1:1">
      <c r="A44" s="456" t="s">
        <v>450</v>
      </c>
    </row>
    <row r="45" spans="1:1">
      <c r="A45" s="456" t="s">
        <v>451</v>
      </c>
    </row>
    <row r="46" spans="1:1">
      <c r="A46" s="456" t="s">
        <v>453</v>
      </c>
    </row>
    <row r="47" spans="1:1">
      <c r="A47" s="407" t="s">
        <v>361</v>
      </c>
    </row>
    <row r="48" spans="1:1">
      <c r="A48" s="407" t="s">
        <v>362</v>
      </c>
    </row>
    <row r="49" spans="1:1">
      <c r="A49" s="407" t="s">
        <v>363</v>
      </c>
    </row>
    <row r="50" spans="1:1">
      <c r="A50" s="407" t="s">
        <v>364</v>
      </c>
    </row>
  </sheetData>
  <phoneticPr fontId="65" type="noConversion"/>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
  <sheetViews>
    <sheetView zoomScaleNormal="100" workbookViewId="0">
      <selection activeCell="A44" sqref="A44:XFD44"/>
    </sheetView>
  </sheetViews>
  <sheetFormatPr defaultRowHeight="13.2"/>
  <cols>
    <col min="12" max="12" width="17" customWidth="1"/>
    <col min="13" max="13" width="18.21875" customWidth="1"/>
  </cols>
  <sheetData>
    <row r="1" spans="1:13">
      <c r="A1" s="197" t="s">
        <v>259</v>
      </c>
      <c r="B1" s="197"/>
      <c r="C1" s="197"/>
      <c r="D1" s="197"/>
      <c r="E1" s="197"/>
      <c r="F1" s="197"/>
      <c r="G1" s="197"/>
      <c r="H1" s="197"/>
      <c r="I1" s="197"/>
      <c r="J1" s="197"/>
      <c r="K1" s="197"/>
      <c r="L1" s="197"/>
      <c r="M1" s="197"/>
    </row>
    <row r="2" spans="1:13" ht="7.5" customHeight="1"/>
  </sheetData>
  <sheetProtection password="C528" sheet="1"/>
  <phoneticPr fontId="0" type="noConversion"/>
  <pageMargins left="0.25" right="0.25" top="0.79" bottom="0.42" header="0.2" footer="0.3"/>
  <pageSetup scale="77" orientation="portrait" r:id="rId1"/>
  <headerFooter alignWithMargins="0">
    <oddHeader>&amp;C&amp;"Times New Roman,Bold"&amp;16Milwaukee County Department of Health and Human Services (DHHS)&amp;"Arial,Regular"&amp;10
&amp;"Arial,Bold" &amp;"Times New Roman,Bold"&amp;12Billing Instructions</oddHeader>
    <oddFooter>&amp;C&amp;A&amp;RRevised 1/5/22</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92D050"/>
  </sheetPr>
  <dimension ref="A1:BG245"/>
  <sheetViews>
    <sheetView showGridLines="0" tabSelected="1" zoomScale="120" zoomScaleNormal="120" workbookViewId="0">
      <selection activeCell="V1" sqref="V1:BA1048576"/>
    </sheetView>
  </sheetViews>
  <sheetFormatPr defaultColWidth="8.88671875" defaultRowHeight="13.2"/>
  <cols>
    <col min="1" max="1" width="8.109375" style="14" customWidth="1"/>
    <col min="2" max="2" width="11.21875" style="14" customWidth="1"/>
    <col min="3" max="3" width="12.6640625" style="14" customWidth="1"/>
    <col min="4" max="4" width="10.77734375" style="14" customWidth="1"/>
    <col min="5" max="5" width="5.5546875" style="14" customWidth="1"/>
    <col min="6" max="6" width="4.6640625" style="14" hidden="1" customWidth="1"/>
    <col min="7" max="8" width="11.21875" style="14" customWidth="1"/>
    <col min="9" max="10" width="10.5546875" style="14" customWidth="1"/>
    <col min="11" max="11" width="10" style="14" customWidth="1"/>
    <col min="12" max="12" width="10.21875" style="14" customWidth="1"/>
    <col min="13" max="13" width="10.33203125" style="14" customWidth="1"/>
    <col min="14" max="14" width="10.21875" style="14" customWidth="1"/>
    <col min="15" max="15" width="11.33203125" style="14" customWidth="1"/>
    <col min="16" max="16" width="10.33203125" style="14" customWidth="1"/>
    <col min="17" max="17" width="12.6640625" style="14" customWidth="1"/>
    <col min="18" max="18" width="10.33203125" style="14" customWidth="1"/>
    <col min="19" max="19" width="10.5546875" style="14" customWidth="1"/>
    <col min="20" max="20" width="11.44140625" style="14" customWidth="1"/>
    <col min="21" max="21" width="11" style="14" customWidth="1"/>
    <col min="22" max="22" width="12.44140625" style="14" hidden="1" customWidth="1"/>
    <col min="23" max="23" width="8.88671875" style="14" hidden="1" customWidth="1"/>
    <col min="24" max="24" width="19.6640625" style="14" hidden="1" customWidth="1"/>
    <col min="25" max="25" width="8.88671875" style="14" hidden="1" customWidth="1"/>
    <col min="26" max="26" width="13.77734375" style="14" hidden="1" customWidth="1"/>
    <col min="27" max="27" width="27.33203125" style="14" hidden="1" customWidth="1"/>
    <col min="28" max="28" width="8.88671875" style="14" hidden="1" customWidth="1"/>
    <col min="29" max="29" width="14" style="14" hidden="1" customWidth="1"/>
    <col min="30" max="30" width="8.88671875" style="14" hidden="1" customWidth="1"/>
    <col min="31" max="31" width="12.6640625" style="14" hidden="1" customWidth="1"/>
    <col min="32" max="32" width="3.77734375" style="14" hidden="1" customWidth="1"/>
    <col min="33" max="33" width="4.21875" style="14" hidden="1" customWidth="1"/>
    <col min="34" max="52" width="8.88671875" style="14" hidden="1" customWidth="1"/>
    <col min="53" max="53" width="30.88671875" style="14" hidden="1" customWidth="1"/>
    <col min="54" max="54" width="8.88671875" style="14" customWidth="1"/>
    <col min="55" max="55" width="3.77734375" style="14" customWidth="1"/>
    <col min="56" max="56" width="11.33203125" style="14" customWidth="1"/>
    <col min="57" max="57" width="8.88671875" style="14" customWidth="1"/>
    <col min="58" max="16384" width="8.88671875" style="14"/>
  </cols>
  <sheetData>
    <row r="1" spans="1:59" ht="21" customHeight="1" thickBot="1">
      <c r="Q1" s="143"/>
      <c r="R1" s="143"/>
      <c r="S1" s="143"/>
      <c r="T1" s="143"/>
    </row>
    <row r="2" spans="1:59" s="18" customFormat="1" ht="18" customHeight="1" thickBot="1">
      <c r="A2" s="15" t="s">
        <v>11</v>
      </c>
      <c r="B2" s="587"/>
      <c r="C2" s="587"/>
      <c r="D2" s="587"/>
      <c r="E2" s="587"/>
      <c r="F2" s="587"/>
      <c r="G2" s="587"/>
      <c r="I2" s="311">
        <f>Month!B1</f>
        <v>2026</v>
      </c>
      <c r="J2" s="16"/>
      <c r="K2" s="16"/>
      <c r="L2" s="16"/>
      <c r="M2" s="16"/>
      <c r="N2" s="16"/>
      <c r="O2" s="16"/>
      <c r="P2" s="16"/>
      <c r="Q2" s="152" t="s">
        <v>12</v>
      </c>
      <c r="R2" s="150"/>
      <c r="S2" s="150"/>
      <c r="T2" s="151"/>
      <c r="U2" s="192"/>
      <c r="V2" s="19"/>
    </row>
    <row r="3" spans="1:59" s="18" customFormat="1" ht="4.5" customHeight="1">
      <c r="A3" s="15"/>
      <c r="H3" s="16"/>
      <c r="I3" s="16"/>
      <c r="J3" s="16"/>
      <c r="K3" s="16"/>
      <c r="L3" s="16"/>
      <c r="M3" s="16"/>
      <c r="N3" s="16"/>
      <c r="O3" s="16"/>
      <c r="P3" s="16"/>
      <c r="Q3" s="152"/>
      <c r="R3" s="150"/>
      <c r="S3" s="150"/>
      <c r="T3" s="150"/>
    </row>
    <row r="4" spans="1:59" s="18" customFormat="1" ht="13.5" customHeight="1">
      <c r="A4" s="15" t="s">
        <v>13</v>
      </c>
      <c r="B4" s="587"/>
      <c r="C4" s="587"/>
      <c r="D4" s="587"/>
      <c r="E4" s="587"/>
      <c r="F4" s="587"/>
      <c r="G4" s="587"/>
      <c r="H4" s="20" t="s">
        <v>339</v>
      </c>
      <c r="I4" s="16"/>
      <c r="J4" s="16"/>
      <c r="K4" s="16"/>
      <c r="L4" s="16"/>
      <c r="M4" s="16"/>
      <c r="N4" s="16"/>
      <c r="O4" s="16"/>
      <c r="P4" s="16"/>
      <c r="Q4" s="152" t="s">
        <v>14</v>
      </c>
      <c r="R4" s="588" t="s">
        <v>253</v>
      </c>
      <c r="S4" s="588"/>
      <c r="T4" s="588"/>
      <c r="V4" s="21"/>
    </row>
    <row r="5" spans="1:59" s="18" customFormat="1" ht="12.75" customHeight="1">
      <c r="A5" s="15" t="s">
        <v>294</v>
      </c>
      <c r="I5" s="16"/>
      <c r="J5" s="16"/>
      <c r="K5" s="16"/>
      <c r="L5" s="16"/>
      <c r="M5" s="16"/>
      <c r="N5" s="16"/>
      <c r="O5" s="16"/>
      <c r="P5" s="16"/>
      <c r="Q5" s="586" t="s">
        <v>15</v>
      </c>
      <c r="R5" s="586"/>
      <c r="S5" s="122"/>
      <c r="T5" s="122"/>
    </row>
    <row r="6" spans="1:59" s="18" customFormat="1" ht="13.5" customHeight="1">
      <c r="A6" s="15" t="s">
        <v>16</v>
      </c>
      <c r="B6" s="587"/>
      <c r="C6" s="587"/>
      <c r="D6" s="587"/>
      <c r="E6" s="587"/>
      <c r="F6" s="587"/>
      <c r="G6" s="587"/>
      <c r="H6" s="159"/>
      <c r="I6" s="16"/>
      <c r="J6" s="16"/>
      <c r="K6" s="16"/>
      <c r="L6" s="16"/>
      <c r="M6" s="16"/>
      <c r="N6" s="16"/>
      <c r="O6" s="16"/>
      <c r="P6" s="16"/>
      <c r="Q6" s="152" t="s">
        <v>100</v>
      </c>
      <c r="R6" s="589"/>
      <c r="S6" s="589"/>
      <c r="T6" s="589"/>
      <c r="V6" s="23"/>
    </row>
    <row r="7" spans="1:59" s="18" customFormat="1" ht="3.75" customHeight="1">
      <c r="A7" s="15"/>
      <c r="H7" s="159"/>
      <c r="I7" s="16"/>
      <c r="J7" s="16"/>
      <c r="K7" s="16"/>
      <c r="L7" s="16"/>
      <c r="M7" s="16"/>
      <c r="N7" s="16"/>
      <c r="O7" s="16"/>
      <c r="P7" s="16"/>
      <c r="Q7" s="153"/>
      <c r="R7" s="153"/>
      <c r="S7" s="122"/>
      <c r="T7" s="122"/>
    </row>
    <row r="8" spans="1:59" s="18" customFormat="1" ht="13.5" customHeight="1">
      <c r="A8" s="15" t="s">
        <v>17</v>
      </c>
      <c r="B8" s="587"/>
      <c r="C8" s="587"/>
      <c r="D8" s="587"/>
      <c r="E8" s="587"/>
      <c r="F8" s="587"/>
      <c r="G8" s="587"/>
      <c r="H8" s="159"/>
      <c r="I8" s="16"/>
      <c r="J8" s="16"/>
      <c r="K8" s="16"/>
      <c r="L8" s="16"/>
      <c r="M8" s="16"/>
      <c r="N8" s="16"/>
      <c r="O8" s="16"/>
      <c r="P8" s="16"/>
      <c r="Q8" s="122"/>
      <c r="R8" s="154" t="s">
        <v>196</v>
      </c>
      <c r="S8" s="590"/>
      <c r="T8" s="590"/>
    </row>
    <row r="9" spans="1:59" ht="13.5" customHeight="1">
      <c r="B9" s="15" t="s">
        <v>243</v>
      </c>
      <c r="C9" s="15"/>
      <c r="D9" s="15" t="s">
        <v>241</v>
      </c>
      <c r="E9" s="15"/>
      <c r="G9" s="20" t="s">
        <v>244</v>
      </c>
      <c r="Q9" s="143"/>
      <c r="R9" s="143"/>
      <c r="S9" s="143"/>
      <c r="T9" s="143"/>
    </row>
    <row r="10" spans="1:59" ht="18" customHeight="1">
      <c r="A10" s="15" t="s">
        <v>240</v>
      </c>
      <c r="Q10" s="143"/>
      <c r="R10" s="154" t="s">
        <v>242</v>
      </c>
      <c r="S10" s="590"/>
      <c r="T10" s="590"/>
    </row>
    <row r="11" spans="1:59" ht="4.5" customHeight="1" thickBot="1">
      <c r="Q11" s="143"/>
      <c r="R11" s="143"/>
      <c r="S11" s="143"/>
      <c r="T11" s="143"/>
    </row>
    <row r="12" spans="1:59" ht="16.8" thickBot="1">
      <c r="A12" s="25" t="s">
        <v>78</v>
      </c>
      <c r="I12" s="223" t="str">
        <f>+IF(J12&lt;&gt;"","WARNING:","")</f>
        <v/>
      </c>
      <c r="J12" s="224" t="str">
        <f>+IF(OR(AA75=3, AA75=4, AA75=5),IF(OR( U48=0,U55=0), "Budgeted Units and\ or Budgeted Rate Missing", ""),"")</f>
        <v/>
      </c>
      <c r="K12" s="225"/>
      <c r="L12" s="225"/>
      <c r="M12" s="226"/>
      <c r="Q12" s="143"/>
      <c r="R12" s="143"/>
      <c r="S12" s="143"/>
      <c r="T12" s="143"/>
    </row>
    <row r="13" spans="1:59" ht="40.200000000000003">
      <c r="A13" s="26" t="s">
        <v>19</v>
      </c>
      <c r="B13" s="593" t="s">
        <v>71</v>
      </c>
      <c r="C13" s="594"/>
      <c r="D13" s="594"/>
      <c r="E13" s="595"/>
      <c r="F13" s="30">
        <v>1</v>
      </c>
      <c r="G13" s="31" t="str">
        <f>CONCATENATE( X97, "  ", "Expenses")</f>
        <v>JANUARY  Expenses</v>
      </c>
      <c r="H13" s="31" t="str">
        <f t="shared" ref="H13:S13" si="0">CONCATENATE( Y97, "  ", "Expenses")</f>
        <v>FEBRUARY  Expenses</v>
      </c>
      <c r="I13" s="31" t="str">
        <f t="shared" si="0"/>
        <v>MARCH  Expenses</v>
      </c>
      <c r="J13" s="31" t="str">
        <f t="shared" si="0"/>
        <v>APRIL  Expenses</v>
      </c>
      <c r="K13" s="31" t="str">
        <f t="shared" si="0"/>
        <v>MAY  Expenses</v>
      </c>
      <c r="L13" s="31" t="str">
        <f t="shared" si="0"/>
        <v>JUNE  Expenses</v>
      </c>
      <c r="M13" s="31" t="str">
        <f t="shared" si="0"/>
        <v>JULY  Expenses</v>
      </c>
      <c r="N13" s="31" t="str">
        <f t="shared" si="0"/>
        <v>AUGUST  Expenses</v>
      </c>
      <c r="O13" s="31" t="str">
        <f t="shared" si="0"/>
        <v>SEPTEMBER  Expenses</v>
      </c>
      <c r="P13" s="31" t="str">
        <f t="shared" si="0"/>
        <v>OCTOBER  Expenses</v>
      </c>
      <c r="Q13" s="31" t="str">
        <f t="shared" si="0"/>
        <v>NOVEMBER  Expenses</v>
      </c>
      <c r="R13" s="31" t="str">
        <f t="shared" si="0"/>
        <v>DECEMBER  Expenses</v>
      </c>
      <c r="S13" s="31" t="str">
        <f t="shared" si="0"/>
        <v>FINAL  Expenses</v>
      </c>
      <c r="T13" s="134" t="s">
        <v>72</v>
      </c>
      <c r="U13" s="31" t="s">
        <v>73</v>
      </c>
      <c r="V13" s="31" t="str">
        <f>VLOOKUP(F13,F13:S13,Y73+1)</f>
        <v>JANUARY  Expenses</v>
      </c>
      <c r="BB13" s="134" t="s">
        <v>263</v>
      </c>
    </row>
    <row r="14" spans="1:59" ht="15.6">
      <c r="A14" s="32"/>
      <c r="B14" s="597" t="s">
        <v>264</v>
      </c>
      <c r="C14" s="598"/>
      <c r="D14" s="598"/>
      <c r="E14" s="599"/>
      <c r="F14" s="30"/>
      <c r="G14" s="30"/>
      <c r="H14" s="30"/>
      <c r="I14" s="30"/>
      <c r="J14" s="30"/>
      <c r="K14" s="30"/>
      <c r="L14" s="30"/>
      <c r="M14" s="30"/>
      <c r="N14" s="30"/>
      <c r="O14" s="30"/>
      <c r="P14" s="30"/>
      <c r="Q14" s="155"/>
      <c r="R14" s="155"/>
      <c r="S14" s="155"/>
      <c r="T14" s="142" t="s">
        <v>24</v>
      </c>
      <c r="U14" s="36" t="s">
        <v>24</v>
      </c>
      <c r="V14" s="36" t="s">
        <v>24</v>
      </c>
      <c r="BB14" s="142"/>
    </row>
    <row r="15" spans="1:59" ht="15.6">
      <c r="A15" s="37" t="s">
        <v>186</v>
      </c>
      <c r="B15" s="32" t="s">
        <v>45</v>
      </c>
      <c r="C15" s="34"/>
      <c r="D15" s="35"/>
      <c r="E15" s="30"/>
      <c r="F15" s="30">
        <v>1</v>
      </c>
      <c r="G15" s="475">
        <f>'Exp-Details'!G5</f>
        <v>0</v>
      </c>
      <c r="H15" s="475">
        <f>'Exp-Details'!H5</f>
        <v>0</v>
      </c>
      <c r="I15" s="475">
        <f>'Exp-Details'!I5</f>
        <v>0</v>
      </c>
      <c r="J15" s="475">
        <f>'Exp-Details'!J5</f>
        <v>0</v>
      </c>
      <c r="K15" s="475">
        <f>'Exp-Details'!K5</f>
        <v>0</v>
      </c>
      <c r="L15" s="475">
        <f>'Exp-Details'!L5</f>
        <v>0</v>
      </c>
      <c r="M15" s="475">
        <f>'Exp-Details'!M5</f>
        <v>0</v>
      </c>
      <c r="N15" s="475">
        <f>'Exp-Details'!N5</f>
        <v>0</v>
      </c>
      <c r="O15" s="475">
        <f>'Exp-Details'!O5</f>
        <v>0</v>
      </c>
      <c r="P15" s="475">
        <f>'Exp-Details'!P5</f>
        <v>0</v>
      </c>
      <c r="Q15" s="475">
        <f>'Exp-Details'!Q5</f>
        <v>0</v>
      </c>
      <c r="R15" s="475">
        <f>'Exp-Details'!R5</f>
        <v>0</v>
      </c>
      <c r="S15" s="475">
        <f>'Exp-Details'!S5</f>
        <v>0</v>
      </c>
      <c r="T15" s="230">
        <f>SUM(G15:S15)</f>
        <v>0</v>
      </c>
      <c r="U15" s="313"/>
      <c r="V15" s="5">
        <f t="shared" ref="V15:V36" si="1">VLOOKUP(F15,$F$15:$S$36,$Y$73+1)</f>
        <v>0</v>
      </c>
      <c r="BB15" s="198" t="str">
        <f>IF(T15=0,IF(U15=0,"","OK"),IF(U15=0,"100%",IF($Y$73&lt;13,IF((T15-(U15*$X$75/$D$53))&gt;MAX((U15*$X$75/$D$53*0.1),$U$40*0.03),((T15-(U15*$X$75/$D$53))/(U15*$X$75/$D$53)),"OK"),IF((T15-U15)&gt;MAX((U15*0.1),$U$40*0.03),((T15-U15)/U15),"OK"))))</f>
        <v/>
      </c>
      <c r="BD15" s="191"/>
      <c r="BE15" s="195"/>
      <c r="BF15" s="58"/>
      <c r="BG15" s="196"/>
    </row>
    <row r="16" spans="1:59" ht="15.6">
      <c r="A16" s="38" t="s">
        <v>205</v>
      </c>
      <c r="B16" s="32" t="s">
        <v>126</v>
      </c>
      <c r="C16" s="34"/>
      <c r="D16" s="35"/>
      <c r="E16" s="30"/>
      <c r="F16" s="30">
        <v>2</v>
      </c>
      <c r="G16" s="475">
        <f>'Exp-Details'!G9</f>
        <v>0</v>
      </c>
      <c r="H16" s="475">
        <f>'Exp-Details'!H9</f>
        <v>0</v>
      </c>
      <c r="I16" s="475">
        <f>'Exp-Details'!I9</f>
        <v>0</v>
      </c>
      <c r="J16" s="475">
        <f>'Exp-Details'!J9</f>
        <v>0</v>
      </c>
      <c r="K16" s="475">
        <f>'Exp-Details'!K9</f>
        <v>0</v>
      </c>
      <c r="L16" s="475">
        <f>'Exp-Details'!L9</f>
        <v>0</v>
      </c>
      <c r="M16" s="475">
        <f>'Exp-Details'!M9</f>
        <v>0</v>
      </c>
      <c r="N16" s="475">
        <f>'Exp-Details'!N9</f>
        <v>0</v>
      </c>
      <c r="O16" s="475">
        <f>'Exp-Details'!O9</f>
        <v>0</v>
      </c>
      <c r="P16" s="475">
        <f>'Exp-Details'!P9</f>
        <v>0</v>
      </c>
      <c r="Q16" s="475">
        <f>'Exp-Details'!Q9</f>
        <v>0</v>
      </c>
      <c r="R16" s="475">
        <f>'Exp-Details'!R9</f>
        <v>0</v>
      </c>
      <c r="S16" s="475">
        <f>'Exp-Details'!S9</f>
        <v>0</v>
      </c>
      <c r="T16" s="230">
        <f t="shared" ref="T16:T36" si="2">SUM(G16:S16)</f>
        <v>0</v>
      </c>
      <c r="U16" s="313"/>
      <c r="V16" s="5">
        <f t="shared" si="1"/>
        <v>0</v>
      </c>
      <c r="BB16" s="198" t="str">
        <f t="shared" ref="BB16:BB36" si="3">IF(T16=0,IF(U16=0,"","OK"),IF(U16=0,"100%",IF($Y$73&lt;13,IF((T16-(U16*$X$75/$D$53))&gt;MAX((U16*$X$75/$D$53*0.1),$U$40*0.03),((T16-(U16*$X$75/$D$53))/(U16*$X$75/$D$53)),"OK"),IF((T16-U16)&gt;MAX((U16*0.1),$U$40*0.03),((T16-U16)/U16),"OK"))))</f>
        <v/>
      </c>
      <c r="BE16" s="195"/>
      <c r="BF16" s="191"/>
    </row>
    <row r="17" spans="1:54" ht="15.6">
      <c r="A17" s="38" t="s">
        <v>206</v>
      </c>
      <c r="B17" s="32" t="s">
        <v>46</v>
      </c>
      <c r="C17" s="34"/>
      <c r="D17" s="35"/>
      <c r="E17" s="30"/>
      <c r="F17" s="30">
        <v>3</v>
      </c>
      <c r="G17" s="475">
        <f>'Exp-Details'!G10</f>
        <v>0</v>
      </c>
      <c r="H17" s="475">
        <f>'Exp-Details'!H10</f>
        <v>0</v>
      </c>
      <c r="I17" s="475">
        <f>'Exp-Details'!I10</f>
        <v>0</v>
      </c>
      <c r="J17" s="475">
        <f>'Exp-Details'!J10</f>
        <v>0</v>
      </c>
      <c r="K17" s="475">
        <f>'Exp-Details'!K10</f>
        <v>0</v>
      </c>
      <c r="L17" s="475">
        <f>'Exp-Details'!L10</f>
        <v>0</v>
      </c>
      <c r="M17" s="475">
        <f>'Exp-Details'!M10</f>
        <v>0</v>
      </c>
      <c r="N17" s="475">
        <f>'Exp-Details'!N10</f>
        <v>0</v>
      </c>
      <c r="O17" s="475">
        <f>'Exp-Details'!O10</f>
        <v>0</v>
      </c>
      <c r="P17" s="475">
        <f>'Exp-Details'!P10</f>
        <v>0</v>
      </c>
      <c r="Q17" s="475">
        <f>'Exp-Details'!Q10</f>
        <v>0</v>
      </c>
      <c r="R17" s="475">
        <f>'Exp-Details'!R10</f>
        <v>0</v>
      </c>
      <c r="S17" s="475">
        <f>'Exp-Details'!S10</f>
        <v>0</v>
      </c>
      <c r="T17" s="230">
        <f t="shared" si="2"/>
        <v>0</v>
      </c>
      <c r="U17" s="313"/>
      <c r="V17" s="5">
        <f t="shared" si="1"/>
        <v>0</v>
      </c>
      <c r="BB17" s="198" t="str">
        <f t="shared" si="3"/>
        <v/>
      </c>
    </row>
    <row r="18" spans="1:54" ht="15.6">
      <c r="A18" s="38" t="s">
        <v>47</v>
      </c>
      <c r="B18" s="32" t="s">
        <v>48</v>
      </c>
      <c r="C18" s="34"/>
      <c r="D18" s="35"/>
      <c r="E18" s="30"/>
      <c r="F18" s="30">
        <v>4</v>
      </c>
      <c r="G18" s="475">
        <f>'Exp-Details'!G11</f>
        <v>0</v>
      </c>
      <c r="H18" s="475">
        <f>'Exp-Details'!H11</f>
        <v>0</v>
      </c>
      <c r="I18" s="475">
        <f>'Exp-Details'!I11</f>
        <v>0</v>
      </c>
      <c r="J18" s="475">
        <f>'Exp-Details'!J11</f>
        <v>0</v>
      </c>
      <c r="K18" s="475">
        <f>'Exp-Details'!K11</f>
        <v>0</v>
      </c>
      <c r="L18" s="475">
        <f>'Exp-Details'!L11</f>
        <v>0</v>
      </c>
      <c r="M18" s="475">
        <f>'Exp-Details'!M11</f>
        <v>0</v>
      </c>
      <c r="N18" s="475">
        <f>'Exp-Details'!N11</f>
        <v>0</v>
      </c>
      <c r="O18" s="475">
        <f>'Exp-Details'!O11</f>
        <v>0</v>
      </c>
      <c r="P18" s="475">
        <f>'Exp-Details'!P11</f>
        <v>0</v>
      </c>
      <c r="Q18" s="475">
        <f>'Exp-Details'!Q11</f>
        <v>0</v>
      </c>
      <c r="R18" s="475">
        <f>'Exp-Details'!R11</f>
        <v>0</v>
      </c>
      <c r="S18" s="475">
        <f>'Exp-Details'!S11</f>
        <v>0</v>
      </c>
      <c r="T18" s="230">
        <f t="shared" si="2"/>
        <v>0</v>
      </c>
      <c r="U18" s="313"/>
      <c r="V18" s="5">
        <f t="shared" si="1"/>
        <v>0</v>
      </c>
      <c r="BB18" s="198" t="str">
        <f t="shared" si="3"/>
        <v/>
      </c>
    </row>
    <row r="19" spans="1:54" ht="15.6">
      <c r="A19" s="38" t="s">
        <v>207</v>
      </c>
      <c r="B19" s="32" t="s">
        <v>49</v>
      </c>
      <c r="C19" s="34"/>
      <c r="D19" s="35"/>
      <c r="E19" s="30"/>
      <c r="F19" s="30">
        <v>5</v>
      </c>
      <c r="G19" s="475">
        <f>'Exp-Details'!G28</f>
        <v>0</v>
      </c>
      <c r="H19" s="475">
        <f>'Exp-Details'!H28</f>
        <v>0</v>
      </c>
      <c r="I19" s="475">
        <f>'Exp-Details'!I28</f>
        <v>0</v>
      </c>
      <c r="J19" s="475">
        <f>'Exp-Details'!J28</f>
        <v>0</v>
      </c>
      <c r="K19" s="475">
        <f>'Exp-Details'!K28</f>
        <v>0</v>
      </c>
      <c r="L19" s="475">
        <f>'Exp-Details'!L28</f>
        <v>0</v>
      </c>
      <c r="M19" s="475">
        <f>'Exp-Details'!M28</f>
        <v>0</v>
      </c>
      <c r="N19" s="475">
        <f>'Exp-Details'!N28</f>
        <v>0</v>
      </c>
      <c r="O19" s="475">
        <f>'Exp-Details'!O28</f>
        <v>0</v>
      </c>
      <c r="P19" s="475">
        <f>'Exp-Details'!P28</f>
        <v>0</v>
      </c>
      <c r="Q19" s="475">
        <f>'Exp-Details'!Q28</f>
        <v>0</v>
      </c>
      <c r="R19" s="475">
        <f>'Exp-Details'!R28</f>
        <v>0</v>
      </c>
      <c r="S19" s="475">
        <f>'Exp-Details'!S28</f>
        <v>0</v>
      </c>
      <c r="T19" s="230">
        <f t="shared" si="2"/>
        <v>0</v>
      </c>
      <c r="U19" s="313"/>
      <c r="V19" s="5">
        <f t="shared" si="1"/>
        <v>0</v>
      </c>
      <c r="BB19" s="198" t="str">
        <f t="shared" si="3"/>
        <v/>
      </c>
    </row>
    <row r="20" spans="1:54" ht="15.6">
      <c r="A20" s="38" t="s">
        <v>208</v>
      </c>
      <c r="B20" s="32" t="s">
        <v>50</v>
      </c>
      <c r="C20" s="34"/>
      <c r="D20" s="35"/>
      <c r="E20" s="30"/>
      <c r="F20" s="30">
        <v>6</v>
      </c>
      <c r="G20" s="475">
        <f>'Exp-Details'!G29</f>
        <v>0</v>
      </c>
      <c r="H20" s="475">
        <f>'Exp-Details'!H29</f>
        <v>0</v>
      </c>
      <c r="I20" s="475">
        <f>'Exp-Details'!I29</f>
        <v>0</v>
      </c>
      <c r="J20" s="475">
        <f>'Exp-Details'!J29</f>
        <v>0</v>
      </c>
      <c r="K20" s="475">
        <f>'Exp-Details'!K29</f>
        <v>0</v>
      </c>
      <c r="L20" s="475">
        <f>'Exp-Details'!L29</f>
        <v>0</v>
      </c>
      <c r="M20" s="475">
        <f>'Exp-Details'!M29</f>
        <v>0</v>
      </c>
      <c r="N20" s="475">
        <f>'Exp-Details'!N29</f>
        <v>0</v>
      </c>
      <c r="O20" s="475">
        <f>'Exp-Details'!O29</f>
        <v>0</v>
      </c>
      <c r="P20" s="475">
        <f>'Exp-Details'!P29</f>
        <v>0</v>
      </c>
      <c r="Q20" s="475">
        <f>'Exp-Details'!Q29</f>
        <v>0</v>
      </c>
      <c r="R20" s="475">
        <f>'Exp-Details'!R29</f>
        <v>0</v>
      </c>
      <c r="S20" s="475">
        <f>'Exp-Details'!S29</f>
        <v>0</v>
      </c>
      <c r="T20" s="230">
        <f t="shared" si="2"/>
        <v>0</v>
      </c>
      <c r="U20" s="313"/>
      <c r="V20" s="5">
        <f t="shared" si="1"/>
        <v>0</v>
      </c>
      <c r="BB20" s="198" t="str">
        <f t="shared" si="3"/>
        <v/>
      </c>
    </row>
    <row r="21" spans="1:54" ht="15.6">
      <c r="A21" s="38" t="s">
        <v>209</v>
      </c>
      <c r="B21" s="32" t="s">
        <v>51</v>
      </c>
      <c r="C21" s="34"/>
      <c r="D21" s="35"/>
      <c r="E21" s="30"/>
      <c r="F21" s="30">
        <v>7</v>
      </c>
      <c r="G21" s="475">
        <f>'Exp-Details'!G30</f>
        <v>0</v>
      </c>
      <c r="H21" s="475">
        <f>'Exp-Details'!H30</f>
        <v>0</v>
      </c>
      <c r="I21" s="475">
        <f>'Exp-Details'!I30</f>
        <v>0</v>
      </c>
      <c r="J21" s="475">
        <f>'Exp-Details'!J30</f>
        <v>0</v>
      </c>
      <c r="K21" s="475">
        <f>'Exp-Details'!K30</f>
        <v>0</v>
      </c>
      <c r="L21" s="475">
        <f>'Exp-Details'!L30</f>
        <v>0</v>
      </c>
      <c r="M21" s="475">
        <f>'Exp-Details'!M30</f>
        <v>0</v>
      </c>
      <c r="N21" s="475">
        <f>'Exp-Details'!N30</f>
        <v>0</v>
      </c>
      <c r="O21" s="475">
        <f>'Exp-Details'!O30</f>
        <v>0</v>
      </c>
      <c r="P21" s="475">
        <f>'Exp-Details'!P30</f>
        <v>0</v>
      </c>
      <c r="Q21" s="475">
        <f>'Exp-Details'!Q30</f>
        <v>0</v>
      </c>
      <c r="R21" s="475">
        <f>'Exp-Details'!R30</f>
        <v>0</v>
      </c>
      <c r="S21" s="475">
        <f>'Exp-Details'!S30</f>
        <v>0</v>
      </c>
      <c r="T21" s="230">
        <f t="shared" si="2"/>
        <v>0</v>
      </c>
      <c r="U21" s="313"/>
      <c r="V21" s="5">
        <f t="shared" si="1"/>
        <v>0</v>
      </c>
      <c r="BB21" s="198" t="str">
        <f t="shared" si="3"/>
        <v/>
      </c>
    </row>
    <row r="22" spans="1:54" ht="15.6">
      <c r="A22" s="38" t="s">
        <v>75</v>
      </c>
      <c r="B22" s="32" t="s">
        <v>52</v>
      </c>
      <c r="C22" s="34"/>
      <c r="D22" s="35"/>
      <c r="E22" s="30"/>
      <c r="F22" s="30">
        <v>8</v>
      </c>
      <c r="G22" s="475">
        <f>'Exp-Details'!G31</f>
        <v>0</v>
      </c>
      <c r="H22" s="475">
        <f>'Exp-Details'!H31</f>
        <v>0</v>
      </c>
      <c r="I22" s="475">
        <f>'Exp-Details'!I31</f>
        <v>0</v>
      </c>
      <c r="J22" s="475">
        <f>'Exp-Details'!J31</f>
        <v>0</v>
      </c>
      <c r="K22" s="475">
        <f>'Exp-Details'!K31</f>
        <v>0</v>
      </c>
      <c r="L22" s="475">
        <f>'Exp-Details'!L31</f>
        <v>0</v>
      </c>
      <c r="M22" s="475">
        <f>'Exp-Details'!M31</f>
        <v>0</v>
      </c>
      <c r="N22" s="475">
        <f>'Exp-Details'!N31</f>
        <v>0</v>
      </c>
      <c r="O22" s="475">
        <f>'Exp-Details'!O31</f>
        <v>0</v>
      </c>
      <c r="P22" s="475">
        <f>'Exp-Details'!P31</f>
        <v>0</v>
      </c>
      <c r="Q22" s="475">
        <f>'Exp-Details'!Q31</f>
        <v>0</v>
      </c>
      <c r="R22" s="475">
        <f>'Exp-Details'!R31</f>
        <v>0</v>
      </c>
      <c r="S22" s="475">
        <f>'Exp-Details'!S31</f>
        <v>0</v>
      </c>
      <c r="T22" s="230">
        <f t="shared" si="2"/>
        <v>0</v>
      </c>
      <c r="U22" s="313"/>
      <c r="V22" s="5">
        <f t="shared" si="1"/>
        <v>0</v>
      </c>
      <c r="BB22" s="198" t="str">
        <f t="shared" si="3"/>
        <v/>
      </c>
    </row>
    <row r="23" spans="1:54" ht="15.6">
      <c r="A23" s="38" t="s">
        <v>210</v>
      </c>
      <c r="B23" s="32" t="s">
        <v>232</v>
      </c>
      <c r="C23" s="34"/>
      <c r="D23" s="35"/>
      <c r="E23" s="30"/>
      <c r="F23" s="30">
        <v>9</v>
      </c>
      <c r="G23" s="475">
        <f>'Exp-Details'!G51</f>
        <v>0</v>
      </c>
      <c r="H23" s="475">
        <f>'Exp-Details'!H51</f>
        <v>0</v>
      </c>
      <c r="I23" s="475">
        <f>'Exp-Details'!I51</f>
        <v>0</v>
      </c>
      <c r="J23" s="475">
        <f>'Exp-Details'!J51</f>
        <v>0</v>
      </c>
      <c r="K23" s="475">
        <f>'Exp-Details'!K51</f>
        <v>0</v>
      </c>
      <c r="L23" s="475">
        <f>'Exp-Details'!L51</f>
        <v>0</v>
      </c>
      <c r="M23" s="475">
        <f>'Exp-Details'!M51</f>
        <v>0</v>
      </c>
      <c r="N23" s="475">
        <f>'Exp-Details'!N51</f>
        <v>0</v>
      </c>
      <c r="O23" s="475">
        <f>'Exp-Details'!O51</f>
        <v>0</v>
      </c>
      <c r="P23" s="475">
        <f>'Exp-Details'!P51</f>
        <v>0</v>
      </c>
      <c r="Q23" s="475">
        <f>'Exp-Details'!Q51</f>
        <v>0</v>
      </c>
      <c r="R23" s="475">
        <f>'Exp-Details'!R51</f>
        <v>0</v>
      </c>
      <c r="S23" s="475">
        <f>'Exp-Details'!S51</f>
        <v>0</v>
      </c>
      <c r="T23" s="230">
        <f t="shared" si="2"/>
        <v>0</v>
      </c>
      <c r="U23" s="313"/>
      <c r="V23" s="5">
        <f t="shared" si="1"/>
        <v>0</v>
      </c>
      <c r="BB23" s="198" t="str">
        <f t="shared" si="3"/>
        <v/>
      </c>
    </row>
    <row r="24" spans="1:54" ht="15.6">
      <c r="A24" s="38" t="s">
        <v>211</v>
      </c>
      <c r="B24" s="32" t="s">
        <v>53</v>
      </c>
      <c r="C24" s="34"/>
      <c r="D24" s="35"/>
      <c r="E24" s="30"/>
      <c r="F24" s="30">
        <v>10</v>
      </c>
      <c r="G24" s="475">
        <f>'Exp-Details'!G54</f>
        <v>0</v>
      </c>
      <c r="H24" s="475">
        <f>'Exp-Details'!H54</f>
        <v>0</v>
      </c>
      <c r="I24" s="475">
        <f>'Exp-Details'!I54</f>
        <v>0</v>
      </c>
      <c r="J24" s="475">
        <f>'Exp-Details'!J54</f>
        <v>0</v>
      </c>
      <c r="K24" s="475">
        <f>'Exp-Details'!K54</f>
        <v>0</v>
      </c>
      <c r="L24" s="475">
        <f>'Exp-Details'!L54</f>
        <v>0</v>
      </c>
      <c r="M24" s="475">
        <f>'Exp-Details'!M54</f>
        <v>0</v>
      </c>
      <c r="N24" s="475">
        <f>'Exp-Details'!N54</f>
        <v>0</v>
      </c>
      <c r="O24" s="475">
        <f>'Exp-Details'!O54</f>
        <v>0</v>
      </c>
      <c r="P24" s="475">
        <f>'Exp-Details'!P54</f>
        <v>0</v>
      </c>
      <c r="Q24" s="475">
        <f>'Exp-Details'!Q54</f>
        <v>0</v>
      </c>
      <c r="R24" s="475">
        <f>'Exp-Details'!R54</f>
        <v>0</v>
      </c>
      <c r="S24" s="475">
        <f>'Exp-Details'!S54</f>
        <v>0</v>
      </c>
      <c r="T24" s="230">
        <f t="shared" si="2"/>
        <v>0</v>
      </c>
      <c r="U24" s="313"/>
      <c r="V24" s="5">
        <f t="shared" si="1"/>
        <v>0</v>
      </c>
      <c r="BB24" s="198" t="str">
        <f t="shared" si="3"/>
        <v/>
      </c>
    </row>
    <row r="25" spans="1:54" ht="15.6">
      <c r="A25" s="38" t="s">
        <v>212</v>
      </c>
      <c r="B25" s="32" t="s">
        <v>54</v>
      </c>
      <c r="C25" s="34"/>
      <c r="D25" s="35"/>
      <c r="E25" s="30"/>
      <c r="F25" s="30">
        <v>11</v>
      </c>
      <c r="G25" s="475">
        <f>'Exp-Details'!G55</f>
        <v>0</v>
      </c>
      <c r="H25" s="475">
        <f>'Exp-Details'!H55</f>
        <v>0</v>
      </c>
      <c r="I25" s="475">
        <f>'Exp-Details'!I55</f>
        <v>0</v>
      </c>
      <c r="J25" s="475">
        <f>'Exp-Details'!J55</f>
        <v>0</v>
      </c>
      <c r="K25" s="475">
        <f>'Exp-Details'!K55</f>
        <v>0</v>
      </c>
      <c r="L25" s="475">
        <f>'Exp-Details'!L55</f>
        <v>0</v>
      </c>
      <c r="M25" s="475">
        <f>'Exp-Details'!M55</f>
        <v>0</v>
      </c>
      <c r="N25" s="475">
        <f>'Exp-Details'!N55</f>
        <v>0</v>
      </c>
      <c r="O25" s="475">
        <f>'Exp-Details'!O55</f>
        <v>0</v>
      </c>
      <c r="P25" s="475">
        <f>'Exp-Details'!P55</f>
        <v>0</v>
      </c>
      <c r="Q25" s="475">
        <f>'Exp-Details'!Q55</f>
        <v>0</v>
      </c>
      <c r="R25" s="475">
        <f>'Exp-Details'!R55</f>
        <v>0</v>
      </c>
      <c r="S25" s="475">
        <f>'Exp-Details'!S55</f>
        <v>0</v>
      </c>
      <c r="T25" s="230">
        <f t="shared" si="2"/>
        <v>0</v>
      </c>
      <c r="U25" s="313"/>
      <c r="V25" s="5">
        <f t="shared" si="1"/>
        <v>0</v>
      </c>
      <c r="BB25" s="198" t="str">
        <f t="shared" si="3"/>
        <v/>
      </c>
    </row>
    <row r="26" spans="1:54" ht="15.6">
      <c r="A26" s="38" t="s">
        <v>213</v>
      </c>
      <c r="B26" s="32" t="s">
        <v>55</v>
      </c>
      <c r="C26" s="34"/>
      <c r="D26" s="35"/>
      <c r="E26" s="30"/>
      <c r="F26" s="30">
        <v>12</v>
      </c>
      <c r="G26" s="475">
        <f>'Exp-Details'!G60</f>
        <v>0</v>
      </c>
      <c r="H26" s="475">
        <f>'Exp-Details'!H60</f>
        <v>0</v>
      </c>
      <c r="I26" s="475">
        <f>'Exp-Details'!I60</f>
        <v>0</v>
      </c>
      <c r="J26" s="475">
        <f>'Exp-Details'!J60</f>
        <v>0</v>
      </c>
      <c r="K26" s="475">
        <f>'Exp-Details'!K60</f>
        <v>0</v>
      </c>
      <c r="L26" s="475">
        <f>'Exp-Details'!L60</f>
        <v>0</v>
      </c>
      <c r="M26" s="475">
        <f>'Exp-Details'!M60</f>
        <v>0</v>
      </c>
      <c r="N26" s="475">
        <f>'Exp-Details'!N60</f>
        <v>0</v>
      </c>
      <c r="O26" s="475">
        <f>'Exp-Details'!O60</f>
        <v>0</v>
      </c>
      <c r="P26" s="475">
        <f>'Exp-Details'!P60</f>
        <v>0</v>
      </c>
      <c r="Q26" s="475">
        <f>'Exp-Details'!Q60</f>
        <v>0</v>
      </c>
      <c r="R26" s="475">
        <f>'Exp-Details'!R60</f>
        <v>0</v>
      </c>
      <c r="S26" s="475">
        <f>'Exp-Details'!S60</f>
        <v>0</v>
      </c>
      <c r="T26" s="230">
        <f t="shared" si="2"/>
        <v>0</v>
      </c>
      <c r="U26" s="313"/>
      <c r="V26" s="5">
        <f t="shared" si="1"/>
        <v>0</v>
      </c>
      <c r="BB26" s="198" t="str">
        <f t="shared" si="3"/>
        <v/>
      </c>
    </row>
    <row r="27" spans="1:54" ht="15.6">
      <c r="A27" s="38" t="s">
        <v>214</v>
      </c>
      <c r="B27" s="32" t="s">
        <v>56</v>
      </c>
      <c r="C27" s="34"/>
      <c r="D27" s="35"/>
      <c r="E27" s="30"/>
      <c r="F27" s="30">
        <v>13</v>
      </c>
      <c r="G27" s="475">
        <f>'Exp-Details'!G61</f>
        <v>0</v>
      </c>
      <c r="H27" s="475">
        <f>'Exp-Details'!H61</f>
        <v>0</v>
      </c>
      <c r="I27" s="475">
        <f>'Exp-Details'!I61</f>
        <v>0</v>
      </c>
      <c r="J27" s="475">
        <f>'Exp-Details'!J61</f>
        <v>0</v>
      </c>
      <c r="K27" s="475">
        <f>'Exp-Details'!K61</f>
        <v>0</v>
      </c>
      <c r="L27" s="475">
        <f>'Exp-Details'!L61</f>
        <v>0</v>
      </c>
      <c r="M27" s="475">
        <f>'Exp-Details'!M61</f>
        <v>0</v>
      </c>
      <c r="N27" s="475">
        <f>'Exp-Details'!N61</f>
        <v>0</v>
      </c>
      <c r="O27" s="475">
        <f>'Exp-Details'!O61</f>
        <v>0</v>
      </c>
      <c r="P27" s="475">
        <f>'Exp-Details'!P61</f>
        <v>0</v>
      </c>
      <c r="Q27" s="475">
        <f>'Exp-Details'!Q61</f>
        <v>0</v>
      </c>
      <c r="R27" s="475">
        <f>'Exp-Details'!R61</f>
        <v>0</v>
      </c>
      <c r="S27" s="475">
        <f>'Exp-Details'!S61</f>
        <v>0</v>
      </c>
      <c r="T27" s="230">
        <f t="shared" si="2"/>
        <v>0</v>
      </c>
      <c r="U27" s="313"/>
      <c r="V27" s="5">
        <f t="shared" si="1"/>
        <v>0</v>
      </c>
      <c r="BB27" s="198" t="str">
        <f t="shared" si="3"/>
        <v/>
      </c>
    </row>
    <row r="28" spans="1:54" ht="15.6">
      <c r="A28" s="38" t="s">
        <v>57</v>
      </c>
      <c r="B28" s="32" t="s">
        <v>58</v>
      </c>
      <c r="C28" s="34"/>
      <c r="D28" s="35"/>
      <c r="E28" s="30"/>
      <c r="F28" s="30">
        <v>14</v>
      </c>
      <c r="G28" s="475">
        <f>'Exp-Details'!G62</f>
        <v>0</v>
      </c>
      <c r="H28" s="475">
        <f>'Exp-Details'!H62</f>
        <v>0</v>
      </c>
      <c r="I28" s="475">
        <f>'Exp-Details'!I62</f>
        <v>0</v>
      </c>
      <c r="J28" s="475">
        <f>'Exp-Details'!J62</f>
        <v>0</v>
      </c>
      <c r="K28" s="475">
        <f>'Exp-Details'!K62</f>
        <v>0</v>
      </c>
      <c r="L28" s="475">
        <f>'Exp-Details'!L62</f>
        <v>0</v>
      </c>
      <c r="M28" s="475">
        <f>'Exp-Details'!M62</f>
        <v>0</v>
      </c>
      <c r="N28" s="475">
        <f>'Exp-Details'!N62</f>
        <v>0</v>
      </c>
      <c r="O28" s="475">
        <f>'Exp-Details'!O62</f>
        <v>0</v>
      </c>
      <c r="P28" s="475">
        <f>'Exp-Details'!P62</f>
        <v>0</v>
      </c>
      <c r="Q28" s="475">
        <f>'Exp-Details'!Q62</f>
        <v>0</v>
      </c>
      <c r="R28" s="475">
        <f>'Exp-Details'!R62</f>
        <v>0</v>
      </c>
      <c r="S28" s="475">
        <f>'Exp-Details'!S62</f>
        <v>0</v>
      </c>
      <c r="T28" s="230">
        <f t="shared" si="2"/>
        <v>0</v>
      </c>
      <c r="U28" s="313"/>
      <c r="V28" s="5">
        <f t="shared" si="1"/>
        <v>0</v>
      </c>
      <c r="BB28" s="198" t="str">
        <f t="shared" si="3"/>
        <v/>
      </c>
    </row>
    <row r="29" spans="1:54" ht="15.6">
      <c r="A29" s="38" t="s">
        <v>215</v>
      </c>
      <c r="B29" s="32" t="s">
        <v>59</v>
      </c>
      <c r="C29" s="34"/>
      <c r="D29" s="35"/>
      <c r="E29" s="30"/>
      <c r="F29" s="30">
        <v>15</v>
      </c>
      <c r="G29" s="475">
        <f>'Exp-Details'!G63</f>
        <v>0</v>
      </c>
      <c r="H29" s="475">
        <f>'Exp-Details'!H63</f>
        <v>0</v>
      </c>
      <c r="I29" s="475">
        <f>'Exp-Details'!I63</f>
        <v>0</v>
      </c>
      <c r="J29" s="475">
        <f>'Exp-Details'!J63</f>
        <v>0</v>
      </c>
      <c r="K29" s="475">
        <f>'Exp-Details'!K63</f>
        <v>0</v>
      </c>
      <c r="L29" s="475">
        <f>'Exp-Details'!L63</f>
        <v>0</v>
      </c>
      <c r="M29" s="475">
        <f>'Exp-Details'!M63</f>
        <v>0</v>
      </c>
      <c r="N29" s="475">
        <f>'Exp-Details'!N63</f>
        <v>0</v>
      </c>
      <c r="O29" s="475">
        <f>'Exp-Details'!O63</f>
        <v>0</v>
      </c>
      <c r="P29" s="475">
        <f>'Exp-Details'!P63</f>
        <v>0</v>
      </c>
      <c r="Q29" s="475">
        <f>'Exp-Details'!Q63</f>
        <v>0</v>
      </c>
      <c r="R29" s="475">
        <f>'Exp-Details'!R63</f>
        <v>0</v>
      </c>
      <c r="S29" s="475">
        <f>'Exp-Details'!S63</f>
        <v>0</v>
      </c>
      <c r="T29" s="230">
        <f t="shared" si="2"/>
        <v>0</v>
      </c>
      <c r="U29" s="313"/>
      <c r="V29" s="5">
        <f t="shared" si="1"/>
        <v>0</v>
      </c>
      <c r="BB29" s="198" t="str">
        <f t="shared" si="3"/>
        <v/>
      </c>
    </row>
    <row r="30" spans="1:54" ht="15.6">
      <c r="A30" s="38" t="s">
        <v>216</v>
      </c>
      <c r="B30" s="32" t="s">
        <v>60</v>
      </c>
      <c r="C30" s="34"/>
      <c r="D30" s="35"/>
      <c r="E30" s="30"/>
      <c r="F30" s="30">
        <v>16</v>
      </c>
      <c r="G30" s="475">
        <f>'Exp-Details'!G64</f>
        <v>0</v>
      </c>
      <c r="H30" s="475">
        <f>'Exp-Details'!H64</f>
        <v>0</v>
      </c>
      <c r="I30" s="475">
        <f>'Exp-Details'!I64</f>
        <v>0</v>
      </c>
      <c r="J30" s="475">
        <f>'Exp-Details'!J64</f>
        <v>0</v>
      </c>
      <c r="K30" s="475">
        <f>'Exp-Details'!K64</f>
        <v>0</v>
      </c>
      <c r="L30" s="475">
        <f>'Exp-Details'!L64</f>
        <v>0</v>
      </c>
      <c r="M30" s="475">
        <f>'Exp-Details'!M64</f>
        <v>0</v>
      </c>
      <c r="N30" s="475">
        <f>'Exp-Details'!N64</f>
        <v>0</v>
      </c>
      <c r="O30" s="475">
        <f>'Exp-Details'!O64</f>
        <v>0</v>
      </c>
      <c r="P30" s="475">
        <f>'Exp-Details'!P64</f>
        <v>0</v>
      </c>
      <c r="Q30" s="475">
        <f>'Exp-Details'!Q64</f>
        <v>0</v>
      </c>
      <c r="R30" s="475">
        <f>'Exp-Details'!R64</f>
        <v>0</v>
      </c>
      <c r="S30" s="475">
        <f>'Exp-Details'!S64</f>
        <v>0</v>
      </c>
      <c r="T30" s="230">
        <f t="shared" si="2"/>
        <v>0</v>
      </c>
      <c r="U30" s="313"/>
      <c r="V30" s="5">
        <f t="shared" si="1"/>
        <v>0</v>
      </c>
      <c r="BB30" s="198" t="str">
        <f t="shared" si="3"/>
        <v/>
      </c>
    </row>
    <row r="31" spans="1:54" ht="15.6">
      <c r="A31" s="38" t="s">
        <v>217</v>
      </c>
      <c r="B31" s="32" t="s">
        <v>61</v>
      </c>
      <c r="C31" s="34"/>
      <c r="D31" s="35"/>
      <c r="E31" s="30"/>
      <c r="F31" s="30">
        <v>17</v>
      </c>
      <c r="G31" s="475">
        <f>'Exp-Details'!G65</f>
        <v>0</v>
      </c>
      <c r="H31" s="475">
        <f>'Exp-Details'!H65</f>
        <v>0</v>
      </c>
      <c r="I31" s="475">
        <f>'Exp-Details'!I65</f>
        <v>0</v>
      </c>
      <c r="J31" s="475">
        <f>'Exp-Details'!J65</f>
        <v>0</v>
      </c>
      <c r="K31" s="475">
        <f>'Exp-Details'!K65</f>
        <v>0</v>
      </c>
      <c r="L31" s="475">
        <f>'Exp-Details'!L65</f>
        <v>0</v>
      </c>
      <c r="M31" s="475">
        <f>'Exp-Details'!M65</f>
        <v>0</v>
      </c>
      <c r="N31" s="475">
        <f>'Exp-Details'!N65</f>
        <v>0</v>
      </c>
      <c r="O31" s="475">
        <f>'Exp-Details'!O65</f>
        <v>0</v>
      </c>
      <c r="P31" s="475">
        <f>'Exp-Details'!P65</f>
        <v>0</v>
      </c>
      <c r="Q31" s="475">
        <f>'Exp-Details'!Q65</f>
        <v>0</v>
      </c>
      <c r="R31" s="475">
        <f>'Exp-Details'!R65</f>
        <v>0</v>
      </c>
      <c r="S31" s="475">
        <f>'Exp-Details'!S65</f>
        <v>0</v>
      </c>
      <c r="T31" s="230">
        <f t="shared" si="2"/>
        <v>0</v>
      </c>
      <c r="U31" s="313"/>
      <c r="V31" s="5">
        <f t="shared" si="1"/>
        <v>0</v>
      </c>
      <c r="BB31" s="198" t="str">
        <f t="shared" si="3"/>
        <v/>
      </c>
    </row>
    <row r="32" spans="1:54" ht="15.6">
      <c r="A32" s="38" t="s">
        <v>218</v>
      </c>
      <c r="B32" s="32" t="s">
        <v>62</v>
      </c>
      <c r="C32" s="34"/>
      <c r="D32" s="35"/>
      <c r="E32" s="30"/>
      <c r="F32" s="30">
        <v>18</v>
      </c>
      <c r="G32" s="475">
        <f>'Exp-Details'!G66</f>
        <v>0</v>
      </c>
      <c r="H32" s="475">
        <f>'Exp-Details'!H66</f>
        <v>0</v>
      </c>
      <c r="I32" s="475">
        <f>'Exp-Details'!I66</f>
        <v>0</v>
      </c>
      <c r="J32" s="475">
        <f>'Exp-Details'!J66</f>
        <v>0</v>
      </c>
      <c r="K32" s="475">
        <f>'Exp-Details'!K66</f>
        <v>0</v>
      </c>
      <c r="L32" s="475">
        <f>'Exp-Details'!L66</f>
        <v>0</v>
      </c>
      <c r="M32" s="475">
        <f>'Exp-Details'!M66</f>
        <v>0</v>
      </c>
      <c r="N32" s="475">
        <f>'Exp-Details'!N66</f>
        <v>0</v>
      </c>
      <c r="O32" s="475">
        <f>'Exp-Details'!O66</f>
        <v>0</v>
      </c>
      <c r="P32" s="475">
        <f>'Exp-Details'!P66</f>
        <v>0</v>
      </c>
      <c r="Q32" s="475">
        <f>'Exp-Details'!Q66</f>
        <v>0</v>
      </c>
      <c r="R32" s="475">
        <f>'Exp-Details'!R66</f>
        <v>0</v>
      </c>
      <c r="S32" s="475">
        <f>'Exp-Details'!S66</f>
        <v>0</v>
      </c>
      <c r="T32" s="230">
        <f t="shared" si="2"/>
        <v>0</v>
      </c>
      <c r="U32" s="313"/>
      <c r="V32" s="5">
        <f t="shared" si="1"/>
        <v>0</v>
      </c>
      <c r="BB32" s="198" t="str">
        <f t="shared" si="3"/>
        <v/>
      </c>
    </row>
    <row r="33" spans="1:55" ht="15.6">
      <c r="A33" s="38" t="s">
        <v>63</v>
      </c>
      <c r="B33" s="32" t="s">
        <v>64</v>
      </c>
      <c r="C33" s="34"/>
      <c r="D33" s="35"/>
      <c r="E33" s="30"/>
      <c r="F33" s="30">
        <v>19</v>
      </c>
      <c r="G33" s="475">
        <f>'Exp-Details'!G67</f>
        <v>0</v>
      </c>
      <c r="H33" s="475">
        <f>'Exp-Details'!H67</f>
        <v>0</v>
      </c>
      <c r="I33" s="475">
        <f>'Exp-Details'!I67</f>
        <v>0</v>
      </c>
      <c r="J33" s="475">
        <f>'Exp-Details'!J67</f>
        <v>0</v>
      </c>
      <c r="K33" s="475">
        <f>'Exp-Details'!K67</f>
        <v>0</v>
      </c>
      <c r="L33" s="475">
        <f>'Exp-Details'!L67</f>
        <v>0</v>
      </c>
      <c r="M33" s="475">
        <f>'Exp-Details'!M67</f>
        <v>0</v>
      </c>
      <c r="N33" s="475">
        <f>'Exp-Details'!N67</f>
        <v>0</v>
      </c>
      <c r="O33" s="475">
        <f>'Exp-Details'!O67</f>
        <v>0</v>
      </c>
      <c r="P33" s="475">
        <f>'Exp-Details'!P67</f>
        <v>0</v>
      </c>
      <c r="Q33" s="475">
        <f>'Exp-Details'!Q67</f>
        <v>0</v>
      </c>
      <c r="R33" s="475">
        <f>'Exp-Details'!R67</f>
        <v>0</v>
      </c>
      <c r="S33" s="475">
        <f>'Exp-Details'!S67</f>
        <v>0</v>
      </c>
      <c r="T33" s="230">
        <f t="shared" si="2"/>
        <v>0</v>
      </c>
      <c r="U33" s="313">
        <v>0</v>
      </c>
      <c r="V33" s="5">
        <f t="shared" si="1"/>
        <v>0</v>
      </c>
      <c r="BB33" s="198" t="str">
        <f t="shared" si="3"/>
        <v/>
      </c>
    </row>
    <row r="34" spans="1:55" ht="15.6">
      <c r="A34" s="38" t="s">
        <v>219</v>
      </c>
      <c r="B34" s="32" t="s">
        <v>65</v>
      </c>
      <c r="C34" s="34"/>
      <c r="D34" s="35"/>
      <c r="E34" s="30"/>
      <c r="F34" s="30">
        <v>20</v>
      </c>
      <c r="G34" s="475">
        <f>'Exp-Details'!G77</f>
        <v>0</v>
      </c>
      <c r="H34" s="475">
        <f>'Exp-Details'!H77</f>
        <v>0</v>
      </c>
      <c r="I34" s="475">
        <f>'Exp-Details'!I77</f>
        <v>0</v>
      </c>
      <c r="J34" s="475">
        <f>'Exp-Details'!J77</f>
        <v>0</v>
      </c>
      <c r="K34" s="475">
        <f>'Exp-Details'!K77</f>
        <v>0</v>
      </c>
      <c r="L34" s="475">
        <f>'Exp-Details'!L77</f>
        <v>0</v>
      </c>
      <c r="M34" s="475">
        <f>'Exp-Details'!M77</f>
        <v>0</v>
      </c>
      <c r="N34" s="475">
        <f>'Exp-Details'!N77</f>
        <v>0</v>
      </c>
      <c r="O34" s="475">
        <f>'Exp-Details'!O77</f>
        <v>0</v>
      </c>
      <c r="P34" s="475">
        <f>'Exp-Details'!P77</f>
        <v>0</v>
      </c>
      <c r="Q34" s="475">
        <f>'Exp-Details'!Q77</f>
        <v>0</v>
      </c>
      <c r="R34" s="475">
        <f>'Exp-Details'!R77</f>
        <v>0</v>
      </c>
      <c r="S34" s="475">
        <f>'Exp-Details'!S77</f>
        <v>0</v>
      </c>
      <c r="T34" s="230">
        <f t="shared" si="2"/>
        <v>0</v>
      </c>
      <c r="U34" s="313"/>
      <c r="V34" s="5">
        <f t="shared" si="1"/>
        <v>0</v>
      </c>
      <c r="BB34" s="198" t="str">
        <f t="shared" si="3"/>
        <v/>
      </c>
    </row>
    <row r="35" spans="1:55" ht="15.6">
      <c r="A35" s="38" t="s">
        <v>66</v>
      </c>
      <c r="B35" s="32" t="s">
        <v>67</v>
      </c>
      <c r="C35" s="34"/>
      <c r="D35" s="35"/>
      <c r="E35" s="30"/>
      <c r="F35" s="30">
        <v>21</v>
      </c>
      <c r="G35" s="475">
        <f>'Exp-Details'!G78</f>
        <v>0</v>
      </c>
      <c r="H35" s="475">
        <f>'Exp-Details'!H78</f>
        <v>0</v>
      </c>
      <c r="I35" s="475">
        <f>'Exp-Details'!I78</f>
        <v>0</v>
      </c>
      <c r="J35" s="475">
        <f>'Exp-Details'!J78</f>
        <v>0</v>
      </c>
      <c r="K35" s="475">
        <f>'Exp-Details'!K78</f>
        <v>0</v>
      </c>
      <c r="L35" s="475">
        <f>'Exp-Details'!L78</f>
        <v>0</v>
      </c>
      <c r="M35" s="475">
        <f>'Exp-Details'!M78</f>
        <v>0</v>
      </c>
      <c r="N35" s="475">
        <f>'Exp-Details'!N78</f>
        <v>0</v>
      </c>
      <c r="O35" s="475">
        <f>'Exp-Details'!O78</f>
        <v>0</v>
      </c>
      <c r="P35" s="475">
        <f>'Exp-Details'!P78</f>
        <v>0</v>
      </c>
      <c r="Q35" s="475">
        <f>'Exp-Details'!Q78</f>
        <v>0</v>
      </c>
      <c r="R35" s="475">
        <f>'Exp-Details'!R78</f>
        <v>0</v>
      </c>
      <c r="S35" s="475">
        <f>'Exp-Details'!S78</f>
        <v>0</v>
      </c>
      <c r="T35" s="230">
        <f t="shared" si="2"/>
        <v>0</v>
      </c>
      <c r="U35" s="313"/>
      <c r="V35" s="5">
        <f t="shared" si="1"/>
        <v>0</v>
      </c>
      <c r="BB35" s="198" t="str">
        <f t="shared" si="3"/>
        <v/>
      </c>
    </row>
    <row r="36" spans="1:55" ht="15.6">
      <c r="A36" s="38" t="s">
        <v>40</v>
      </c>
      <c r="B36" s="446" t="s">
        <v>446</v>
      </c>
      <c r="C36" s="34"/>
      <c r="D36" s="35"/>
      <c r="E36" s="30"/>
      <c r="F36" s="30">
        <v>22</v>
      </c>
      <c r="G36" s="475">
        <f>'Exp-Details'!G83</f>
        <v>0</v>
      </c>
      <c r="H36" s="475">
        <f>'Exp-Details'!H83</f>
        <v>0</v>
      </c>
      <c r="I36" s="475">
        <f>'Exp-Details'!I83</f>
        <v>0</v>
      </c>
      <c r="J36" s="475">
        <f>'Exp-Details'!J83</f>
        <v>0</v>
      </c>
      <c r="K36" s="475">
        <f>'Exp-Details'!K83</f>
        <v>0</v>
      </c>
      <c r="L36" s="475">
        <f>'Exp-Details'!L83</f>
        <v>0</v>
      </c>
      <c r="M36" s="475">
        <f>'Exp-Details'!M83</f>
        <v>0</v>
      </c>
      <c r="N36" s="475">
        <f>'Exp-Details'!N83</f>
        <v>0</v>
      </c>
      <c r="O36" s="475">
        <f>'Exp-Details'!O83</f>
        <v>0</v>
      </c>
      <c r="P36" s="475">
        <f>'Exp-Details'!P83</f>
        <v>0</v>
      </c>
      <c r="Q36" s="475">
        <f>'Exp-Details'!Q83</f>
        <v>0</v>
      </c>
      <c r="R36" s="475">
        <f>'Exp-Details'!R83</f>
        <v>0</v>
      </c>
      <c r="S36" s="475">
        <f>'Exp-Details'!S83</f>
        <v>0</v>
      </c>
      <c r="T36" s="230">
        <f t="shared" si="2"/>
        <v>0</v>
      </c>
      <c r="U36" s="313"/>
      <c r="V36" s="5">
        <f t="shared" si="1"/>
        <v>0</v>
      </c>
      <c r="BB36" s="198" t="str">
        <f t="shared" si="3"/>
        <v/>
      </c>
    </row>
    <row r="37" spans="1:55" ht="15.6">
      <c r="A37" s="39"/>
      <c r="B37" s="32" t="s">
        <v>201</v>
      </c>
      <c r="C37" s="34"/>
      <c r="D37" s="35"/>
      <c r="E37" s="30"/>
      <c r="F37" s="30"/>
      <c r="G37" s="190">
        <f t="shared" ref="G37:T37" si="4">SUM(G15:G36)</f>
        <v>0</v>
      </c>
      <c r="H37" s="190">
        <f t="shared" si="4"/>
        <v>0</v>
      </c>
      <c r="I37" s="190">
        <f t="shared" si="4"/>
        <v>0</v>
      </c>
      <c r="J37" s="190">
        <f t="shared" si="4"/>
        <v>0</v>
      </c>
      <c r="K37" s="190">
        <f t="shared" si="4"/>
        <v>0</v>
      </c>
      <c r="L37" s="190">
        <f t="shared" si="4"/>
        <v>0</v>
      </c>
      <c r="M37" s="190">
        <f t="shared" si="4"/>
        <v>0</v>
      </c>
      <c r="N37" s="190">
        <f t="shared" si="4"/>
        <v>0</v>
      </c>
      <c r="O37" s="190">
        <f t="shared" si="4"/>
        <v>0</v>
      </c>
      <c r="P37" s="190">
        <f t="shared" si="4"/>
        <v>0</v>
      </c>
      <c r="Q37" s="190">
        <f t="shared" si="4"/>
        <v>0</v>
      </c>
      <c r="R37" s="190">
        <f t="shared" si="4"/>
        <v>0</v>
      </c>
      <c r="S37" s="190">
        <f t="shared" si="4"/>
        <v>0</v>
      </c>
      <c r="T37" s="231">
        <f t="shared" si="4"/>
        <v>0</v>
      </c>
      <c r="U37" s="231">
        <f>SUM(U15:U36)</f>
        <v>0</v>
      </c>
      <c r="V37" s="7">
        <f>SUM(V15:V36)</f>
        <v>0</v>
      </c>
      <c r="BB37" s="131"/>
    </row>
    <row r="38" spans="1:55" ht="15.6">
      <c r="A38" s="39"/>
      <c r="B38" s="32" t="s">
        <v>101</v>
      </c>
      <c r="C38" s="34"/>
      <c r="D38" s="158">
        <v>0</v>
      </c>
      <c r="E38" s="30" t="s">
        <v>102</v>
      </c>
      <c r="F38" s="30"/>
      <c r="G38" s="190">
        <f t="shared" ref="G38:S38" si="5">+$D$38/100*G37</f>
        <v>0</v>
      </c>
      <c r="H38" s="190">
        <f>+$D$38/100*H37</f>
        <v>0</v>
      </c>
      <c r="I38" s="190">
        <f t="shared" si="5"/>
        <v>0</v>
      </c>
      <c r="J38" s="190">
        <f t="shared" si="5"/>
        <v>0</v>
      </c>
      <c r="K38" s="190">
        <f t="shared" si="5"/>
        <v>0</v>
      </c>
      <c r="L38" s="190">
        <f t="shared" si="5"/>
        <v>0</v>
      </c>
      <c r="M38" s="190">
        <f t="shared" si="5"/>
        <v>0</v>
      </c>
      <c r="N38" s="190">
        <f t="shared" si="5"/>
        <v>0</v>
      </c>
      <c r="O38" s="190">
        <f t="shared" si="5"/>
        <v>0</v>
      </c>
      <c r="P38" s="190">
        <f t="shared" si="5"/>
        <v>0</v>
      </c>
      <c r="Q38" s="190">
        <f t="shared" si="5"/>
        <v>0</v>
      </c>
      <c r="R38" s="190">
        <f t="shared" si="5"/>
        <v>0</v>
      </c>
      <c r="S38" s="190">
        <f t="shared" si="5"/>
        <v>0</v>
      </c>
      <c r="T38" s="231">
        <f>+$D$38/100*T37</f>
        <v>0</v>
      </c>
      <c r="U38" s="313">
        <f>+$D$38/100*U37</f>
        <v>0</v>
      </c>
      <c r="V38" s="7">
        <f>+$D$38/100*V37</f>
        <v>0</v>
      </c>
      <c r="BB38" s="131"/>
    </row>
    <row r="39" spans="1:55" ht="15.6">
      <c r="A39" s="39"/>
      <c r="B39" s="32"/>
      <c r="C39" s="34"/>
      <c r="D39" s="35"/>
      <c r="E39" s="30"/>
      <c r="F39" s="30"/>
      <c r="G39" s="190"/>
      <c r="H39" s="190"/>
      <c r="I39" s="190"/>
      <c r="J39" s="190"/>
      <c r="K39" s="190"/>
      <c r="L39" s="190"/>
      <c r="M39" s="190"/>
      <c r="N39" s="190"/>
      <c r="O39" s="190"/>
      <c r="P39" s="190"/>
      <c r="Q39" s="190"/>
      <c r="R39" s="190"/>
      <c r="S39" s="190"/>
      <c r="T39" s="231"/>
      <c r="U39" s="231"/>
      <c r="V39" s="7"/>
      <c r="BB39" s="131"/>
    </row>
    <row r="40" spans="1:55" ht="15.6">
      <c r="A40" s="39" t="s">
        <v>43</v>
      </c>
      <c r="B40" s="32" t="s">
        <v>200</v>
      </c>
      <c r="C40" s="34"/>
      <c r="D40" s="35"/>
      <c r="E40" s="30"/>
      <c r="F40" s="30"/>
      <c r="G40" s="190">
        <f t="shared" ref="G40:S40" si="6">+G37+G38</f>
        <v>0</v>
      </c>
      <c r="H40" s="190">
        <f>+H37+H38</f>
        <v>0</v>
      </c>
      <c r="I40" s="190">
        <f t="shared" si="6"/>
        <v>0</v>
      </c>
      <c r="J40" s="190">
        <f t="shared" si="6"/>
        <v>0</v>
      </c>
      <c r="K40" s="190">
        <f t="shared" si="6"/>
        <v>0</v>
      </c>
      <c r="L40" s="190">
        <f t="shared" si="6"/>
        <v>0</v>
      </c>
      <c r="M40" s="190">
        <f t="shared" si="6"/>
        <v>0</v>
      </c>
      <c r="N40" s="190">
        <f t="shared" si="6"/>
        <v>0</v>
      </c>
      <c r="O40" s="190">
        <f t="shared" si="6"/>
        <v>0</v>
      </c>
      <c r="P40" s="190">
        <f t="shared" si="6"/>
        <v>0</v>
      </c>
      <c r="Q40" s="190">
        <f t="shared" si="6"/>
        <v>0</v>
      </c>
      <c r="R40" s="190">
        <f t="shared" si="6"/>
        <v>0</v>
      </c>
      <c r="S40" s="190">
        <f t="shared" si="6"/>
        <v>0</v>
      </c>
      <c r="T40" s="231">
        <f>+T37+T38</f>
        <v>0</v>
      </c>
      <c r="U40" s="231">
        <f>+U37+U38</f>
        <v>0</v>
      </c>
      <c r="V40" s="7">
        <f>+V37+V38</f>
        <v>0</v>
      </c>
      <c r="BB40" s="131"/>
    </row>
    <row r="41" spans="1:55" ht="15.6">
      <c r="A41" s="39"/>
      <c r="B41" s="40" t="s">
        <v>195</v>
      </c>
      <c r="C41" s="34"/>
      <c r="D41" s="35"/>
      <c r="E41" s="30"/>
      <c r="F41" s="30"/>
      <c r="G41" s="190">
        <f>+Rev!E54</f>
        <v>0</v>
      </c>
      <c r="H41" s="190">
        <f>+Rev!F54</f>
        <v>0</v>
      </c>
      <c r="I41" s="190">
        <f>+Rev!G54</f>
        <v>0</v>
      </c>
      <c r="J41" s="190">
        <f>+Rev!H54</f>
        <v>0</v>
      </c>
      <c r="K41" s="190">
        <f>+Rev!I54</f>
        <v>0</v>
      </c>
      <c r="L41" s="190">
        <f>+Rev!J54</f>
        <v>0</v>
      </c>
      <c r="M41" s="190">
        <f>+Rev!K54</f>
        <v>0</v>
      </c>
      <c r="N41" s="190">
        <f>+Rev!L54</f>
        <v>0</v>
      </c>
      <c r="O41" s="190">
        <f>+Rev!M54</f>
        <v>0</v>
      </c>
      <c r="P41" s="190">
        <f>+Rev!N54</f>
        <v>0</v>
      </c>
      <c r="Q41" s="190">
        <f>+Rev!O54</f>
        <v>0</v>
      </c>
      <c r="R41" s="190">
        <f>+Rev!P54</f>
        <v>0</v>
      </c>
      <c r="S41" s="190">
        <f>+Rev!Q54</f>
        <v>0</v>
      </c>
      <c r="T41" s="231">
        <f>+Rev!R54</f>
        <v>0</v>
      </c>
      <c r="U41" s="231">
        <f>+Rev!S54</f>
        <v>0</v>
      </c>
      <c r="V41" s="7">
        <f>+Rev!T54</f>
        <v>0</v>
      </c>
      <c r="BB41" s="198" t="str">
        <f>IF(T41=0,IF(U41=0,"","OK"),IF(U41=0,"100%",IF((T41-U41)&gt;MAX((U41*0.1),$U$40*0.03),((T41-U41)/U41),"OK")))</f>
        <v/>
      </c>
      <c r="BC41" s="14" t="s">
        <v>260</v>
      </c>
    </row>
    <row r="42" spans="1:55" ht="15.6">
      <c r="A42" s="39"/>
      <c r="B42" s="32" t="s">
        <v>68</v>
      </c>
      <c r="C42" s="34"/>
      <c r="D42" s="35"/>
      <c r="E42" s="30"/>
      <c r="F42" s="30"/>
      <c r="G42" s="190">
        <f t="shared" ref="G42:S42" si="7">+G40-G41</f>
        <v>0</v>
      </c>
      <c r="H42" s="190">
        <f t="shared" si="7"/>
        <v>0</v>
      </c>
      <c r="I42" s="190">
        <f t="shared" si="7"/>
        <v>0</v>
      </c>
      <c r="J42" s="190">
        <f t="shared" si="7"/>
        <v>0</v>
      </c>
      <c r="K42" s="190">
        <f t="shared" si="7"/>
        <v>0</v>
      </c>
      <c r="L42" s="190">
        <f t="shared" si="7"/>
        <v>0</v>
      </c>
      <c r="M42" s="190">
        <f t="shared" si="7"/>
        <v>0</v>
      </c>
      <c r="N42" s="190">
        <f t="shared" si="7"/>
        <v>0</v>
      </c>
      <c r="O42" s="190">
        <f t="shared" si="7"/>
        <v>0</v>
      </c>
      <c r="P42" s="190">
        <f t="shared" si="7"/>
        <v>0</v>
      </c>
      <c r="Q42" s="190">
        <f t="shared" si="7"/>
        <v>0</v>
      </c>
      <c r="R42" s="190">
        <f t="shared" si="7"/>
        <v>0</v>
      </c>
      <c r="S42" s="190">
        <f t="shared" si="7"/>
        <v>0</v>
      </c>
      <c r="T42" s="314">
        <f>+T40-T41</f>
        <v>0</v>
      </c>
      <c r="U42" s="231">
        <f>+U40-U41</f>
        <v>0</v>
      </c>
      <c r="V42" s="7">
        <f>+V40-V41</f>
        <v>0</v>
      </c>
      <c r="BB42" s="131"/>
    </row>
    <row r="43" spans="1:55">
      <c r="A43" s="41" t="s">
        <v>40</v>
      </c>
      <c r="B43" s="42" t="s">
        <v>197</v>
      </c>
    </row>
    <row r="44" spans="1:55">
      <c r="A44" s="41" t="s">
        <v>69</v>
      </c>
      <c r="B44" s="42" t="s">
        <v>70</v>
      </c>
    </row>
    <row r="45" spans="1:55" ht="12.75" customHeight="1">
      <c r="A45" s="43" t="s">
        <v>190</v>
      </c>
      <c r="B45" s="42" t="s">
        <v>191</v>
      </c>
      <c r="C45" s="18"/>
      <c r="D45" s="18"/>
      <c r="E45" s="18"/>
      <c r="F45" s="18"/>
      <c r="G45" s="18"/>
      <c r="H45" s="18"/>
      <c r="I45" s="18"/>
      <c r="J45" s="18"/>
      <c r="K45" s="18"/>
      <c r="L45" s="18"/>
      <c r="M45" s="18"/>
      <c r="N45" s="18"/>
      <c r="O45" s="18"/>
      <c r="P45" s="18"/>
      <c r="Q45" s="18"/>
      <c r="R45" s="18"/>
      <c r="S45" s="18"/>
      <c r="T45" s="44"/>
      <c r="U45" s="44"/>
      <c r="V45" s="44"/>
    </row>
    <row r="46" spans="1:55" ht="12" customHeight="1">
      <c r="B46" s="45" t="s">
        <v>79</v>
      </c>
      <c r="G46" s="211" t="s">
        <v>280</v>
      </c>
      <c r="H46" s="45"/>
      <c r="T46" s="45" t="s">
        <v>86</v>
      </c>
      <c r="V46" s="46" t="s">
        <v>194</v>
      </c>
    </row>
    <row r="47" spans="1:55" ht="37.5" customHeight="1">
      <c r="B47" s="31" t="s">
        <v>80</v>
      </c>
      <c r="C47" s="31" t="s">
        <v>81</v>
      </c>
      <c r="D47" s="31" t="s">
        <v>82</v>
      </c>
      <c r="E47" s="47"/>
      <c r="F47" s="48">
        <v>1</v>
      </c>
      <c r="G47" s="31" t="str">
        <f>CONCATENATE( X97, "  ", "units")</f>
        <v>JANUARY  units</v>
      </c>
      <c r="H47" s="31" t="str">
        <f t="shared" ref="H47:S47" si="8">CONCATENATE( Y97, "  ", "units")</f>
        <v>FEBRUARY  units</v>
      </c>
      <c r="I47" s="31" t="str">
        <f t="shared" si="8"/>
        <v>MARCH  units</v>
      </c>
      <c r="J47" s="31" t="str">
        <f t="shared" si="8"/>
        <v>APRIL  units</v>
      </c>
      <c r="K47" s="31" t="str">
        <f t="shared" si="8"/>
        <v>MAY  units</v>
      </c>
      <c r="L47" s="31" t="str">
        <f t="shared" si="8"/>
        <v>JUNE  units</v>
      </c>
      <c r="M47" s="31" t="str">
        <f t="shared" si="8"/>
        <v>JULY  units</v>
      </c>
      <c r="N47" s="31" t="str">
        <f t="shared" si="8"/>
        <v>AUGUST  units</v>
      </c>
      <c r="O47" s="31" t="str">
        <f t="shared" si="8"/>
        <v>SEPTEMBER  units</v>
      </c>
      <c r="P47" s="31" t="str">
        <f t="shared" si="8"/>
        <v>OCTOBER  units</v>
      </c>
      <c r="Q47" s="31" t="str">
        <f t="shared" si="8"/>
        <v>NOVEMBER  units</v>
      </c>
      <c r="R47" s="31" t="str">
        <f t="shared" si="8"/>
        <v>DECEMBER  units</v>
      </c>
      <c r="S47" s="31" t="str">
        <f t="shared" si="8"/>
        <v>FINAL  units</v>
      </c>
      <c r="T47" s="31" t="s">
        <v>77</v>
      </c>
      <c r="U47" s="31" t="s">
        <v>76</v>
      </c>
      <c r="V47" s="31" t="str">
        <f>VLOOKUP(F47,F47:S47,Y73+1)</f>
        <v>JANUARY  units</v>
      </c>
    </row>
    <row r="48" spans="1:55" ht="15.6">
      <c r="B48" s="126">
        <f>IF(D53&gt;0,IF(AD72&gt;Y73,0,D48/D53),D48/12)</f>
        <v>0</v>
      </c>
      <c r="C48" s="220">
        <f>IF(Y73&lt;AD72,0,IF(Y73&gt;AG72,D48,IF(Y73=13,D48,IF(AG72-AD72&lt;11,+D48/D53*(Y73+1-AD72),+D48/12*Y73))))</f>
        <v>0</v>
      </c>
      <c r="D48" s="125">
        <f>U42</f>
        <v>0</v>
      </c>
      <c r="E48" s="44"/>
      <c r="F48" s="48">
        <v>1</v>
      </c>
      <c r="G48" s="189">
        <f>Units!G8</f>
        <v>0</v>
      </c>
      <c r="H48" s="189">
        <f>Units!S8</f>
        <v>0</v>
      </c>
      <c r="I48" s="189">
        <f>Units!T8</f>
        <v>0</v>
      </c>
      <c r="J48" s="189">
        <f>Units!U8</f>
        <v>0</v>
      </c>
      <c r="K48" s="189">
        <f>Units!V8</f>
        <v>0</v>
      </c>
      <c r="L48" s="189">
        <f>Units!W8</f>
        <v>0</v>
      </c>
      <c r="M48" s="189">
        <f>Units!X8</f>
        <v>0</v>
      </c>
      <c r="N48" s="189">
        <f>Units!Y8</f>
        <v>0</v>
      </c>
      <c r="O48" s="189">
        <f>Units!Z8</f>
        <v>0</v>
      </c>
      <c r="P48" s="189">
        <f>Units!AA8</f>
        <v>0</v>
      </c>
      <c r="Q48" s="189">
        <f>Units!AB8</f>
        <v>0</v>
      </c>
      <c r="R48" s="189">
        <f>Units!AD8</f>
        <v>0</v>
      </c>
      <c r="S48" s="189">
        <f>Units!AF8</f>
        <v>0</v>
      </c>
      <c r="T48" s="230">
        <f>T49</f>
        <v>0</v>
      </c>
      <c r="U48" s="230">
        <f>Units!E40</f>
        <v>0</v>
      </c>
      <c r="V48" s="12">
        <f>VLOOKUP(F48,F48:S48,$Y$73+1)</f>
        <v>0</v>
      </c>
    </row>
    <row r="49" spans="1:57" ht="15.6" hidden="1">
      <c r="B49" s="50"/>
      <c r="C49" s="50"/>
      <c r="D49" s="51"/>
      <c r="E49" s="44"/>
      <c r="F49" s="14">
        <v>1</v>
      </c>
      <c r="G49" s="6">
        <f>G48</f>
        <v>0</v>
      </c>
      <c r="H49" s="6">
        <f>SUM($G$48:H48)</f>
        <v>0</v>
      </c>
      <c r="I49" s="6">
        <f>SUM($G$48:I48)</f>
        <v>0</v>
      </c>
      <c r="J49" s="6">
        <f>SUM($G$48:J48)</f>
        <v>0</v>
      </c>
      <c r="K49" s="6">
        <f>SUM($G$48:K48)</f>
        <v>0</v>
      </c>
      <c r="L49" s="6">
        <f>SUM($G$48:L48)</f>
        <v>0</v>
      </c>
      <c r="M49" s="6">
        <f>SUM($G$48:M48)</f>
        <v>0</v>
      </c>
      <c r="N49" s="6">
        <f>SUM($G$48:N48)</f>
        <v>0</v>
      </c>
      <c r="O49" s="6">
        <f>SUM($G$48:O48)</f>
        <v>0</v>
      </c>
      <c r="P49" s="6">
        <f>SUM($G$48:P48)</f>
        <v>0</v>
      </c>
      <c r="Q49" s="6">
        <f>SUM($G$48:Q48)</f>
        <v>0</v>
      </c>
      <c r="R49" s="6">
        <f>SUM($G$48:R48)</f>
        <v>0</v>
      </c>
      <c r="S49" s="6">
        <f>SUM($G$48:S48)</f>
        <v>0</v>
      </c>
      <c r="T49" s="6">
        <f>VLOOKUP(F49,F49:S49,$Y$73+1)</f>
        <v>0</v>
      </c>
      <c r="U49" s="11"/>
      <c r="V49" s="11"/>
    </row>
    <row r="50" spans="1:57" ht="15.6" hidden="1">
      <c r="B50" s="50"/>
      <c r="C50" s="50"/>
      <c r="D50" s="51"/>
      <c r="E50" s="44"/>
      <c r="F50" s="14">
        <v>1</v>
      </c>
      <c r="G50" s="6">
        <f>G55</f>
        <v>0</v>
      </c>
      <c r="H50" s="6">
        <f>SUM($G$55:H55)</f>
        <v>0</v>
      </c>
      <c r="I50" s="6">
        <f>SUM($G$55:I55)</f>
        <v>0</v>
      </c>
      <c r="J50" s="6">
        <f>SUM($G$55:J55)</f>
        <v>0</v>
      </c>
      <c r="K50" s="6">
        <f>SUM($G$55:K55)</f>
        <v>0</v>
      </c>
      <c r="L50" s="6">
        <f>SUM($G$55:L55)</f>
        <v>0</v>
      </c>
      <c r="M50" s="6">
        <f>SUM($G$55:M55)</f>
        <v>0</v>
      </c>
      <c r="N50" s="6">
        <f>SUM($G$55:N55)</f>
        <v>0</v>
      </c>
      <c r="O50" s="6">
        <f>SUM($G$55:O55)</f>
        <v>0</v>
      </c>
      <c r="P50" s="6">
        <f>SUM($G$55:P55)</f>
        <v>0</v>
      </c>
      <c r="Q50" s="6">
        <f>SUM($G$55:Q55)</f>
        <v>0</v>
      </c>
      <c r="R50" s="6">
        <f>SUM($G$55:R55)</f>
        <v>0</v>
      </c>
      <c r="S50" s="6">
        <f>SUM($G$55:S55)</f>
        <v>0</v>
      </c>
      <c r="T50" s="6">
        <f>VLOOKUP(F50,F50:S50,$Y$73+1)</f>
        <v>0</v>
      </c>
      <c r="U50" s="11"/>
      <c r="V50" s="11"/>
    </row>
    <row r="51" spans="1:57" ht="15.6" hidden="1">
      <c r="B51" s="50"/>
      <c r="C51" s="50"/>
      <c r="D51" s="11"/>
      <c r="E51" s="44"/>
      <c r="F51" s="14">
        <v>1</v>
      </c>
      <c r="G51" s="6">
        <f>G41</f>
        <v>0</v>
      </c>
      <c r="H51" s="6">
        <f>SUM($G$41:H41)</f>
        <v>0</v>
      </c>
      <c r="I51" s="6">
        <f>SUM($G$41:I41)</f>
        <v>0</v>
      </c>
      <c r="J51" s="6">
        <f>SUM($G$41:J41)</f>
        <v>0</v>
      </c>
      <c r="K51" s="6">
        <f>SUM($G$41:K41)</f>
        <v>0</v>
      </c>
      <c r="L51" s="6">
        <f>SUM($G$41:L41)</f>
        <v>0</v>
      </c>
      <c r="M51" s="6">
        <f>SUM($G$41:M41)</f>
        <v>0</v>
      </c>
      <c r="N51" s="6">
        <f>SUM($G$41:N41)</f>
        <v>0</v>
      </c>
      <c r="O51" s="6">
        <f>SUM($G$41:O41)</f>
        <v>0</v>
      </c>
      <c r="P51" s="6">
        <f>SUM($G$41:P41)</f>
        <v>0</v>
      </c>
      <c r="Q51" s="6">
        <f>SUM($G$41:Q41)</f>
        <v>0</v>
      </c>
      <c r="R51" s="6">
        <f>SUM($G$41:R41)</f>
        <v>0</v>
      </c>
      <c r="S51" s="6">
        <f>SUM($G$41:S41)</f>
        <v>0</v>
      </c>
      <c r="T51" s="6">
        <f>VLOOKUP(F51,F51:S51,$Y$73+1)</f>
        <v>0</v>
      </c>
      <c r="U51" s="11"/>
      <c r="V51" s="11"/>
    </row>
    <row r="52" spans="1:57" ht="4.5" customHeight="1">
      <c r="B52" s="52"/>
      <c r="C52" s="18"/>
      <c r="D52" s="18"/>
      <c r="E52" s="18"/>
    </row>
    <row r="53" spans="1:57" ht="12" customHeight="1">
      <c r="A53" s="52"/>
      <c r="B53" s="596" t="s">
        <v>99</v>
      </c>
      <c r="C53" s="596"/>
      <c r="D53" s="185">
        <f>AG72-AD72+1</f>
        <v>12</v>
      </c>
      <c r="E53" s="18"/>
      <c r="G53" s="211" t="s">
        <v>281</v>
      </c>
      <c r="H53" s="45"/>
    </row>
    <row r="54" spans="1:57" ht="49.5" customHeight="1">
      <c r="A54" s="53"/>
      <c r="B54" s="14" t="s">
        <v>239</v>
      </c>
      <c r="E54" s="18"/>
      <c r="F54" s="48">
        <v>1</v>
      </c>
      <c r="G54" s="31" t="str">
        <f>CONCATENATE(G47,"  ", "Earned $")</f>
        <v>JANUARY  units  Earned $</v>
      </c>
      <c r="H54" s="31" t="str">
        <f t="shared" ref="H54:S54" si="9">CONCATENATE(H47,"  ", "Earned $")</f>
        <v>FEBRUARY  units  Earned $</v>
      </c>
      <c r="I54" s="31" t="str">
        <f t="shared" si="9"/>
        <v>MARCH  units  Earned $</v>
      </c>
      <c r="J54" s="31" t="str">
        <f t="shared" si="9"/>
        <v>APRIL  units  Earned $</v>
      </c>
      <c r="K54" s="31" t="str">
        <f t="shared" si="9"/>
        <v>MAY  units  Earned $</v>
      </c>
      <c r="L54" s="31" t="str">
        <f t="shared" si="9"/>
        <v>JUNE  units  Earned $</v>
      </c>
      <c r="M54" s="31" t="str">
        <f t="shared" si="9"/>
        <v>JULY  units  Earned $</v>
      </c>
      <c r="N54" s="31" t="str">
        <f t="shared" si="9"/>
        <v>AUGUST  units  Earned $</v>
      </c>
      <c r="O54" s="31" t="str">
        <f t="shared" si="9"/>
        <v>SEPTEMBER  units  Earned $</v>
      </c>
      <c r="P54" s="31" t="str">
        <f t="shared" si="9"/>
        <v>OCTOBER  units  Earned $</v>
      </c>
      <c r="Q54" s="31" t="str">
        <f t="shared" si="9"/>
        <v>NOVEMBER  units  Earned $</v>
      </c>
      <c r="R54" s="31" t="str">
        <f t="shared" si="9"/>
        <v>DECEMBER  units  Earned $</v>
      </c>
      <c r="S54" s="31" t="str">
        <f t="shared" si="9"/>
        <v>FINAL  units  Earned $</v>
      </c>
      <c r="T54" s="31" t="s">
        <v>223</v>
      </c>
      <c r="U54" s="54" t="s">
        <v>282</v>
      </c>
      <c r="V54" s="31" t="s">
        <v>227</v>
      </c>
    </row>
    <row r="55" spans="1:57" ht="15.6">
      <c r="A55" s="53"/>
      <c r="E55" s="18"/>
      <c r="F55" s="48">
        <v>1</v>
      </c>
      <c r="G55" s="190">
        <f>IF($U$55=0,0,(Units!G44))</f>
        <v>0</v>
      </c>
      <c r="H55" s="190">
        <f>IF($U$55=0,0,(Units!S44))</f>
        <v>0</v>
      </c>
      <c r="I55" s="190">
        <f>IF($U$55=0,0,(Units!T44))</f>
        <v>0</v>
      </c>
      <c r="J55" s="190">
        <f>IF($U$55=0,0,(Units!U44))</f>
        <v>0</v>
      </c>
      <c r="K55" s="190">
        <f>IF($U$55=0,0,(Units!V44))</f>
        <v>0</v>
      </c>
      <c r="L55" s="190">
        <f>IF($U$55=0,0,(Units!W44))</f>
        <v>0</v>
      </c>
      <c r="M55" s="190">
        <f>IF($U$55=0,0,(Units!X44))</f>
        <v>0</v>
      </c>
      <c r="N55" s="190">
        <f>IF($U$55=0,0,(Units!Y44))</f>
        <v>0</v>
      </c>
      <c r="O55" s="190">
        <f>IF($U$55=0,0,(Units!Z44))</f>
        <v>0</v>
      </c>
      <c r="P55" s="190">
        <f>IF($U$55=0,0,(Units!AA44))</f>
        <v>0</v>
      </c>
      <c r="Q55" s="190">
        <f>IF($U$55=0,0,(Units!AB44))</f>
        <v>0</v>
      </c>
      <c r="R55" s="190">
        <f>IF($U$55=0,0,(Units!AD44))</f>
        <v>0</v>
      </c>
      <c r="S55" s="231">
        <f>IF($U$55=0,0,(Units!AF44))</f>
        <v>0</v>
      </c>
      <c r="T55" s="232">
        <f>T50</f>
        <v>0</v>
      </c>
      <c r="U55" s="127">
        <f>Units!F8</f>
        <v>0</v>
      </c>
      <c r="V55" s="12">
        <f>VLOOKUP(F55,F55:S55,$Y$73+1)</f>
        <v>0</v>
      </c>
    </row>
    <row r="56" spans="1:57" ht="15.6" hidden="1">
      <c r="A56" s="53"/>
      <c r="E56" s="18"/>
      <c r="F56" s="44">
        <v>1</v>
      </c>
      <c r="G56" s="55">
        <f>Units!G57</f>
        <v>0</v>
      </c>
      <c r="H56" s="55">
        <f>Units!S57</f>
        <v>0</v>
      </c>
      <c r="I56" s="55">
        <f>Units!T57</f>
        <v>0</v>
      </c>
      <c r="J56" s="55">
        <f>Units!U57</f>
        <v>0</v>
      </c>
      <c r="K56" s="55">
        <f>Units!V57</f>
        <v>0</v>
      </c>
      <c r="L56" s="55">
        <f>Units!W57</f>
        <v>0</v>
      </c>
      <c r="M56" s="55">
        <f>Units!X57</f>
        <v>0</v>
      </c>
      <c r="N56" s="55">
        <f>Units!Y57</f>
        <v>0</v>
      </c>
      <c r="O56" s="55">
        <f>Units!Z57</f>
        <v>0</v>
      </c>
      <c r="P56" s="55">
        <f>Units!AA57</f>
        <v>0</v>
      </c>
      <c r="Q56" s="55">
        <f>Units!AB57</f>
        <v>0</v>
      </c>
      <c r="R56" s="55">
        <f>Units!AD57</f>
        <v>0</v>
      </c>
      <c r="S56" s="55">
        <f>Units!AF57</f>
        <v>0</v>
      </c>
      <c r="T56" s="12"/>
      <c r="U56" s="56"/>
      <c r="V56" s="13">
        <f>VLOOKUP(F56,F56:S56,$Y$73+1)</f>
        <v>0</v>
      </c>
    </row>
    <row r="57" spans="1:57" ht="0.75" customHeight="1" thickBot="1">
      <c r="A57" s="41"/>
    </row>
    <row r="58" spans="1:57" ht="27" customHeight="1" thickBot="1">
      <c r="A58" s="591" t="s">
        <v>199</v>
      </c>
      <c r="B58" s="592"/>
      <c r="C58" s="592"/>
      <c r="D58" s="592"/>
      <c r="E58" s="592"/>
      <c r="F58" s="592"/>
      <c r="G58" s="592"/>
      <c r="H58" s="128"/>
      <c r="I58" s="213" t="s">
        <v>283</v>
      </c>
      <c r="J58" s="214" t="s">
        <v>240</v>
      </c>
      <c r="K58" s="214" t="s">
        <v>284</v>
      </c>
      <c r="L58" s="215" t="s">
        <v>285</v>
      </c>
      <c r="M58" s="128"/>
      <c r="N58" s="128"/>
      <c r="O58" s="128" t="str">
        <f>IF(V42+B48+V55=0," ",IF(V42=R58,"Current Month Expenses",IF(B48=R58,"Current Month Contract",IF(V55=R58,"Current Month Units Earned"))))</f>
        <v xml:space="preserve"> </v>
      </c>
      <c r="P58" s="128"/>
      <c r="Q58" s="129"/>
      <c r="R58" s="207" t="str">
        <f>IF(V42=0," ",IF(D48=0,"PLEASE FILL IN CONTRACT AMOUNT",IF(U55&gt;0,MIN(V42,B48,V55),MIN(V42,B48))))</f>
        <v xml:space="preserve"> </v>
      </c>
      <c r="S58" s="208"/>
      <c r="T58" s="274" t="s">
        <v>275</v>
      </c>
      <c r="U58" s="221" t="s">
        <v>286</v>
      </c>
      <c r="V58" s="191">
        <f>IF((U55*T48-T51-T55)=0,0,ERR)</f>
        <v>0</v>
      </c>
      <c r="X58" s="149"/>
      <c r="Y58" s="149"/>
      <c r="Z58" s="149"/>
      <c r="AA58" s="149"/>
      <c r="AB58" s="149"/>
    </row>
    <row r="59" spans="1:57" ht="13.8" thickBot="1">
      <c r="A59" s="59" t="s">
        <v>296</v>
      </c>
      <c r="I59" s="216"/>
      <c r="J59" s="217">
        <f>+C48</f>
        <v>0</v>
      </c>
      <c r="K59" s="218">
        <f>+T42</f>
        <v>0</v>
      </c>
      <c r="L59" s="219">
        <f>+T55</f>
        <v>0</v>
      </c>
      <c r="Q59" s="41" t="s">
        <v>279</v>
      </c>
      <c r="R59" s="209"/>
      <c r="S59" s="275" t="s">
        <v>314</v>
      </c>
      <c r="T59" s="233">
        <f>IF(U48&gt;0,MIN(C48,T42,T55),MIN(C48,T42))</f>
        <v>0</v>
      </c>
      <c r="U59" s="234" t="str">
        <f>+IF(C48&gt;T59,(T59-C48)/$Y$73*D53,"")</f>
        <v/>
      </c>
      <c r="V59" s="191">
        <f>T37-'Exp-Details'!U94</f>
        <v>0</v>
      </c>
      <c r="X59" s="149"/>
      <c r="Y59" s="149"/>
      <c r="Z59" s="149"/>
      <c r="AA59" s="149"/>
      <c r="AB59" s="149"/>
    </row>
    <row r="60" spans="1:57" ht="16.2" thickBot="1">
      <c r="R60" s="258"/>
      <c r="S60" s="275" t="s">
        <v>323</v>
      </c>
      <c r="T60" s="233">
        <f>'Performance Payment'!R24</f>
        <v>0</v>
      </c>
      <c r="U60" s="234">
        <f>'Performance Payment'!T24</f>
        <v>0</v>
      </c>
      <c r="X60" s="315" t="str">
        <f>Month!B3</f>
        <v>JANUARY</v>
      </c>
      <c r="Y60" s="176">
        <v>1</v>
      </c>
      <c r="Z60" s="177" t="str">
        <f>X60</f>
        <v>JANUARY</v>
      </c>
      <c r="AA60" s="178">
        <v>1</v>
      </c>
      <c r="AB60" s="177" t="str">
        <f>Month!N4</f>
        <v>BHS</v>
      </c>
      <c r="AC60" s="177"/>
      <c r="AD60" s="177">
        <v>1</v>
      </c>
      <c r="AE60" s="175" t="str">
        <f>X60</f>
        <v>JANUARY</v>
      </c>
      <c r="AF60" s="178"/>
      <c r="AG60" s="178">
        <v>1</v>
      </c>
      <c r="AH60" s="175" t="str">
        <f>X60</f>
        <v>JANUARY</v>
      </c>
      <c r="AI60" s="178">
        <v>1</v>
      </c>
      <c r="AJ60" s="179" t="s">
        <v>245</v>
      </c>
      <c r="AK60" s="178">
        <v>1</v>
      </c>
      <c r="AL60" s="179" t="s">
        <v>248</v>
      </c>
      <c r="AM60" s="178">
        <v>1</v>
      </c>
      <c r="AN60" s="180" t="s">
        <v>249</v>
      </c>
      <c r="AO60" s="178">
        <v>1</v>
      </c>
      <c r="AP60" s="178" t="s">
        <v>256</v>
      </c>
    </row>
    <row r="61" spans="1:57" ht="15.6" hidden="1">
      <c r="A61" s="41"/>
      <c r="C61" s="14" t="s">
        <v>331</v>
      </c>
      <c r="G61" s="58">
        <f>+G42-G62</f>
        <v>0</v>
      </c>
      <c r="H61" s="58">
        <f t="shared" ref="H61:N61" si="10">+H42-H62</f>
        <v>0</v>
      </c>
      <c r="I61" s="58">
        <f t="shared" si="10"/>
        <v>0</v>
      </c>
      <c r="J61" s="58">
        <f t="shared" si="10"/>
        <v>0</v>
      </c>
      <c r="K61" s="58">
        <f t="shared" si="10"/>
        <v>0</v>
      </c>
      <c r="L61" s="58">
        <f t="shared" si="10"/>
        <v>0</v>
      </c>
      <c r="M61" s="58">
        <f t="shared" si="10"/>
        <v>0</v>
      </c>
      <c r="N61" s="58">
        <f t="shared" si="10"/>
        <v>0</v>
      </c>
      <c r="O61" s="58">
        <f t="shared" ref="O61" si="11">+O42-O62</f>
        <v>0</v>
      </c>
      <c r="P61" s="58">
        <f t="shared" ref="P61" si="12">+P42-P62</f>
        <v>0</v>
      </c>
      <c r="Q61" s="58">
        <f t="shared" ref="Q61" si="13">+Q42-Q62</f>
        <v>0</v>
      </c>
      <c r="R61" s="58">
        <f t="shared" ref="R61" si="14">+R42-R62</f>
        <v>0</v>
      </c>
      <c r="S61" s="58">
        <f t="shared" ref="S61" si="15">+S42-S62</f>
        <v>0</v>
      </c>
      <c r="T61" s="58">
        <f t="shared" ref="T61" si="16">+T42-T62</f>
        <v>0</v>
      </c>
      <c r="U61" s="319"/>
      <c r="X61" s="315" t="str">
        <f>Month!B4</f>
        <v>FEBRUARY</v>
      </c>
      <c r="Y61" s="176">
        <v>2</v>
      </c>
      <c r="Z61" s="177" t="str">
        <f t="shared" ref="Z61:Z72" si="17">X61</f>
        <v>FEBRUARY</v>
      </c>
      <c r="AA61" s="178">
        <v>2</v>
      </c>
      <c r="AB61" s="177" t="str">
        <f>Month!N5</f>
        <v>MS</v>
      </c>
      <c r="AC61" s="177"/>
      <c r="AD61" s="177">
        <v>2</v>
      </c>
      <c r="AE61" s="175" t="str">
        <f t="shared" ref="AE61:AE71" si="18">X61</f>
        <v>FEBRUARY</v>
      </c>
      <c r="AF61" s="178"/>
      <c r="AG61" s="178">
        <v>2</v>
      </c>
      <c r="AH61" s="175" t="str">
        <f t="shared" ref="AH61:AH71" si="19">X61</f>
        <v>FEBRUARY</v>
      </c>
      <c r="AI61" s="178">
        <v>2</v>
      </c>
      <c r="AJ61" s="179" t="s">
        <v>246</v>
      </c>
      <c r="AK61" s="178">
        <v>2</v>
      </c>
      <c r="AL61" s="179" t="s">
        <v>247</v>
      </c>
      <c r="AM61" s="178">
        <v>2</v>
      </c>
      <c r="AN61" s="180" t="s">
        <v>250</v>
      </c>
      <c r="AO61" s="178">
        <v>2</v>
      </c>
      <c r="AP61" s="178" t="s">
        <v>257</v>
      </c>
      <c r="BB61" s="58">
        <f>+U61-T61</f>
        <v>0</v>
      </c>
      <c r="BD61" s="320" t="e">
        <f>+T61/$T$63</f>
        <v>#DIV/0!</v>
      </c>
      <c r="BE61" s="320" t="e">
        <f>+U61/$U$63</f>
        <v>#DIV/0!</v>
      </c>
    </row>
    <row r="62" spans="1:57" ht="15.6" hidden="1">
      <c r="A62" s="41"/>
      <c r="C62" s="14" t="s">
        <v>332</v>
      </c>
      <c r="G62" s="58">
        <f>+G27</f>
        <v>0</v>
      </c>
      <c r="H62" s="58">
        <f t="shared" ref="H62:N62" si="20">+H27</f>
        <v>0</v>
      </c>
      <c r="I62" s="58">
        <f t="shared" si="20"/>
        <v>0</v>
      </c>
      <c r="J62" s="58">
        <f t="shared" si="20"/>
        <v>0</v>
      </c>
      <c r="K62" s="58">
        <f t="shared" si="20"/>
        <v>0</v>
      </c>
      <c r="L62" s="58">
        <f t="shared" si="20"/>
        <v>0</v>
      </c>
      <c r="M62" s="58">
        <f t="shared" si="20"/>
        <v>0</v>
      </c>
      <c r="N62" s="58">
        <f t="shared" si="20"/>
        <v>0</v>
      </c>
      <c r="O62" s="58">
        <f t="shared" ref="O62:T62" si="21">+O27</f>
        <v>0</v>
      </c>
      <c r="P62" s="58">
        <f t="shared" si="21"/>
        <v>0</v>
      </c>
      <c r="Q62" s="58">
        <f t="shared" si="21"/>
        <v>0</v>
      </c>
      <c r="R62" s="58">
        <f t="shared" si="21"/>
        <v>0</v>
      </c>
      <c r="S62" s="58">
        <f t="shared" si="21"/>
        <v>0</v>
      </c>
      <c r="T62" s="58">
        <f t="shared" si="21"/>
        <v>0</v>
      </c>
      <c r="U62" s="319"/>
      <c r="X62" s="315" t="str">
        <f>Month!B5</f>
        <v>MARCH</v>
      </c>
      <c r="Y62" s="176">
        <v>3</v>
      </c>
      <c r="Z62" s="177" t="str">
        <f t="shared" si="17"/>
        <v>MARCH</v>
      </c>
      <c r="AA62" s="178">
        <v>3</v>
      </c>
      <c r="AB62" s="177" t="str">
        <f>Month!N6</f>
        <v>CSS</v>
      </c>
      <c r="AC62" s="177"/>
      <c r="AD62" s="177">
        <v>3</v>
      </c>
      <c r="AE62" s="175" t="str">
        <f t="shared" si="18"/>
        <v>MARCH</v>
      </c>
      <c r="AF62" s="178"/>
      <c r="AG62" s="178">
        <v>3</v>
      </c>
      <c r="AH62" s="175" t="str">
        <f t="shared" si="19"/>
        <v>MARCH</v>
      </c>
      <c r="AI62" s="178">
        <v>1</v>
      </c>
      <c r="AJ62" s="178"/>
      <c r="AK62" s="178">
        <v>1</v>
      </c>
      <c r="AL62" s="178"/>
      <c r="AM62" s="178">
        <v>1</v>
      </c>
      <c r="AN62" s="179"/>
      <c r="AO62" s="178">
        <v>3</v>
      </c>
      <c r="AP62" s="178" t="s">
        <v>258</v>
      </c>
      <c r="BB62" s="58">
        <f t="shared" ref="BB62:BB63" si="22">+U62-T62</f>
        <v>0</v>
      </c>
      <c r="BD62" s="320" t="e">
        <f>+T62/$T$63</f>
        <v>#DIV/0!</v>
      </c>
      <c r="BE62" s="320" t="e">
        <f t="shared" ref="BE62:BE63" si="23">+U62/$U$63</f>
        <v>#DIV/0!</v>
      </c>
    </row>
    <row r="63" spans="1:57" ht="15.6" hidden="1">
      <c r="A63" s="41"/>
      <c r="U63" s="318">
        <f>SUM(U61:U62)</f>
        <v>0</v>
      </c>
      <c r="X63" s="315" t="str">
        <f>Month!B6</f>
        <v>APRIL</v>
      </c>
      <c r="Y63" s="176">
        <v>4</v>
      </c>
      <c r="Z63" s="177" t="str">
        <f t="shared" si="17"/>
        <v>APRIL</v>
      </c>
      <c r="AA63" s="178">
        <v>4</v>
      </c>
      <c r="AB63" s="177" t="str">
        <f>Month!N7</f>
        <v>CYFS</v>
      </c>
      <c r="AC63" s="177"/>
      <c r="AD63" s="177">
        <v>4</v>
      </c>
      <c r="AE63" s="175" t="str">
        <f t="shared" si="18"/>
        <v>APRIL</v>
      </c>
      <c r="AF63" s="178"/>
      <c r="AG63" s="178">
        <v>4</v>
      </c>
      <c r="AH63" s="175" t="str">
        <f t="shared" si="19"/>
        <v>APRIL</v>
      </c>
      <c r="AI63" s="178"/>
      <c r="AJ63" s="178"/>
      <c r="AK63" s="178"/>
      <c r="AL63" s="178"/>
      <c r="AM63" s="178"/>
      <c r="AN63" s="178"/>
      <c r="AO63" s="178">
        <v>4</v>
      </c>
      <c r="AP63" s="178" t="s">
        <v>265</v>
      </c>
      <c r="BB63" s="58">
        <f t="shared" si="22"/>
        <v>0</v>
      </c>
      <c r="BD63" s="320" t="e">
        <f>+T63/$T$63</f>
        <v>#DIV/0!</v>
      </c>
      <c r="BE63" s="320" t="e">
        <f t="shared" si="23"/>
        <v>#DIV/0!</v>
      </c>
    </row>
    <row r="64" spans="1:57" ht="15.6" hidden="1">
      <c r="A64" s="41"/>
      <c r="X64" s="315" t="str">
        <f>Month!B7</f>
        <v>MAY</v>
      </c>
      <c r="Y64" s="176">
        <v>5</v>
      </c>
      <c r="Z64" s="177" t="str">
        <f t="shared" si="17"/>
        <v>MAY</v>
      </c>
      <c r="AA64" s="178">
        <v>5</v>
      </c>
      <c r="AB64" s="177" t="str">
        <f>Month!N8</f>
        <v>ADS</v>
      </c>
      <c r="AC64" s="177"/>
      <c r="AD64" s="177">
        <v>5</v>
      </c>
      <c r="AE64" s="175" t="str">
        <f t="shared" si="18"/>
        <v>MAY</v>
      </c>
      <c r="AF64" s="178"/>
      <c r="AG64" s="178">
        <v>5</v>
      </c>
      <c r="AH64" s="175" t="str">
        <f t="shared" si="19"/>
        <v>MAY</v>
      </c>
      <c r="AI64" s="178"/>
      <c r="AJ64" s="178"/>
      <c r="AK64" s="178"/>
      <c r="AL64" s="178"/>
      <c r="AM64" s="178">
        <v>1</v>
      </c>
      <c r="AN64" s="180" t="s">
        <v>249</v>
      </c>
      <c r="AO64" s="178">
        <v>1</v>
      </c>
      <c r="AP64" s="178"/>
    </row>
    <row r="65" spans="1:42" ht="15.6">
      <c r="A65" s="41"/>
      <c r="X65" s="315" t="str">
        <f>Month!B8</f>
        <v>JUNE</v>
      </c>
      <c r="Y65" s="176">
        <v>6</v>
      </c>
      <c r="Z65" s="177" t="str">
        <f t="shared" si="17"/>
        <v>JUNE</v>
      </c>
      <c r="AA65" s="178">
        <v>6</v>
      </c>
      <c r="AB65" s="177" t="str">
        <f>Month!N9</f>
        <v>HS</v>
      </c>
      <c r="AC65" s="178"/>
      <c r="AD65" s="178">
        <v>6</v>
      </c>
      <c r="AE65" s="175" t="str">
        <f t="shared" si="18"/>
        <v>JUNE</v>
      </c>
      <c r="AF65" s="178"/>
      <c r="AG65" s="178">
        <v>6</v>
      </c>
      <c r="AH65" s="175" t="str">
        <f t="shared" si="19"/>
        <v>JUNE</v>
      </c>
      <c r="AI65" s="178"/>
      <c r="AJ65" s="178"/>
      <c r="AK65" s="178"/>
      <c r="AL65" s="178"/>
      <c r="AM65" s="178">
        <v>2</v>
      </c>
      <c r="AN65" s="180" t="s">
        <v>250</v>
      </c>
      <c r="AO65" s="178"/>
      <c r="AP65" s="178"/>
    </row>
    <row r="66" spans="1:42" ht="15.6">
      <c r="A66" s="41"/>
      <c r="X66" s="315" t="str">
        <f>Month!B9</f>
        <v>JULY</v>
      </c>
      <c r="Y66" s="176">
        <v>7</v>
      </c>
      <c r="Z66" s="177" t="str">
        <f t="shared" si="17"/>
        <v>JULY</v>
      </c>
      <c r="AA66" s="178"/>
      <c r="AB66" s="181">
        <v>5</v>
      </c>
      <c r="AC66" s="178"/>
      <c r="AD66" s="178">
        <v>7</v>
      </c>
      <c r="AE66" s="175" t="str">
        <f t="shared" si="18"/>
        <v>JULY</v>
      </c>
      <c r="AF66" s="178"/>
      <c r="AG66" s="178">
        <v>7</v>
      </c>
      <c r="AH66" s="175" t="str">
        <f t="shared" si="19"/>
        <v>JULY</v>
      </c>
      <c r="AI66" s="178"/>
      <c r="AJ66" s="178"/>
      <c r="AK66" s="178"/>
      <c r="AL66" s="178"/>
      <c r="AM66" s="178">
        <v>1</v>
      </c>
      <c r="AN66" s="178"/>
      <c r="AO66" s="178"/>
      <c r="AP66" s="178"/>
    </row>
    <row r="67" spans="1:42" ht="15.6">
      <c r="A67" s="41"/>
      <c r="X67" s="315" t="str">
        <f>Month!B10</f>
        <v>AUGUST</v>
      </c>
      <c r="Y67" s="176">
        <v>8</v>
      </c>
      <c r="Z67" s="177" t="str">
        <f t="shared" si="17"/>
        <v>AUGUST</v>
      </c>
      <c r="AA67" s="178"/>
      <c r="AB67" s="182">
        <v>1</v>
      </c>
      <c r="AC67" s="178"/>
      <c r="AD67" s="178">
        <v>8</v>
      </c>
      <c r="AE67" s="175" t="str">
        <f t="shared" si="18"/>
        <v>AUGUST</v>
      </c>
      <c r="AF67" s="178"/>
      <c r="AG67" s="178">
        <v>8</v>
      </c>
      <c r="AH67" s="175" t="str">
        <f t="shared" si="19"/>
        <v>AUGUST</v>
      </c>
      <c r="AI67" s="178"/>
      <c r="AJ67" s="178"/>
      <c r="AK67" s="178"/>
      <c r="AL67" s="178"/>
      <c r="AM67" s="178">
        <v>1</v>
      </c>
      <c r="AN67" s="180" t="s">
        <v>249</v>
      </c>
      <c r="AO67" s="178"/>
      <c r="AP67" s="178"/>
    </row>
    <row r="68" spans="1:42" ht="15.6">
      <c r="A68" s="41"/>
      <c r="X68" s="315" t="str">
        <f>Month!B11</f>
        <v>SEPTEMBER</v>
      </c>
      <c r="Y68" s="176">
        <v>9</v>
      </c>
      <c r="Z68" s="177" t="str">
        <f t="shared" si="17"/>
        <v>SEPTEMBER</v>
      </c>
      <c r="AA68" s="178">
        <v>1</v>
      </c>
      <c r="AB68" s="178" t="s">
        <v>287</v>
      </c>
      <c r="AC68" s="178"/>
      <c r="AD68" s="178">
        <v>9</v>
      </c>
      <c r="AE68" s="175" t="str">
        <f t="shared" si="18"/>
        <v>SEPTEMBER</v>
      </c>
      <c r="AF68" s="178"/>
      <c r="AG68" s="178">
        <v>9</v>
      </c>
      <c r="AH68" s="175" t="str">
        <f t="shared" si="19"/>
        <v>SEPTEMBER</v>
      </c>
      <c r="AI68" s="178"/>
      <c r="AJ68" s="178"/>
      <c r="AK68" s="178"/>
      <c r="AL68" s="178"/>
      <c r="AM68" s="178">
        <v>2</v>
      </c>
      <c r="AN68" s="180" t="s">
        <v>250</v>
      </c>
      <c r="AO68" s="178"/>
      <c r="AP68" s="178"/>
    </row>
    <row r="69" spans="1:42" ht="15.6">
      <c r="A69" s="41"/>
      <c r="X69" s="315" t="str">
        <f>Month!B12</f>
        <v>OCTOBER</v>
      </c>
      <c r="Y69" s="176">
        <v>10</v>
      </c>
      <c r="Z69" s="177" t="str">
        <f t="shared" si="17"/>
        <v>OCTOBER</v>
      </c>
      <c r="AA69" s="178">
        <v>2</v>
      </c>
      <c r="AB69" s="178" t="s">
        <v>288</v>
      </c>
      <c r="AC69" s="178"/>
      <c r="AD69" s="178">
        <v>10</v>
      </c>
      <c r="AE69" s="175" t="str">
        <f t="shared" si="18"/>
        <v>OCTOBER</v>
      </c>
      <c r="AF69" s="178"/>
      <c r="AG69" s="178">
        <v>10</v>
      </c>
      <c r="AH69" s="175" t="str">
        <f t="shared" si="19"/>
        <v>OCTOBER</v>
      </c>
      <c r="AI69" s="178"/>
      <c r="AJ69" s="178"/>
      <c r="AK69" s="178"/>
      <c r="AL69" s="178"/>
      <c r="AM69" s="178">
        <v>1</v>
      </c>
      <c r="AN69" s="178"/>
      <c r="AO69" s="178"/>
      <c r="AP69" s="178"/>
    </row>
    <row r="70" spans="1:42" ht="15.6">
      <c r="A70" s="41"/>
      <c r="X70" s="315" t="str">
        <f>Month!B13</f>
        <v>NOVEMBER</v>
      </c>
      <c r="Y70" s="176">
        <v>11</v>
      </c>
      <c r="Z70" s="177" t="str">
        <f t="shared" si="17"/>
        <v>NOVEMBER</v>
      </c>
      <c r="AA70" s="178">
        <v>3</v>
      </c>
      <c r="AB70" s="178" t="s">
        <v>289</v>
      </c>
      <c r="AC70" s="178"/>
      <c r="AD70" s="178">
        <v>11</v>
      </c>
      <c r="AE70" s="175" t="str">
        <f t="shared" si="18"/>
        <v>NOVEMBER</v>
      </c>
      <c r="AF70" s="178"/>
      <c r="AG70" s="178">
        <v>11</v>
      </c>
      <c r="AH70" s="175" t="str">
        <f t="shared" si="19"/>
        <v>NOVEMBER</v>
      </c>
      <c r="AI70" s="178"/>
      <c r="AJ70" s="178"/>
      <c r="AK70" s="178"/>
      <c r="AL70" s="178"/>
      <c r="AM70" s="178">
        <v>1</v>
      </c>
      <c r="AN70" s="180" t="s">
        <v>249</v>
      </c>
      <c r="AO70" s="178"/>
      <c r="AP70" s="178"/>
    </row>
    <row r="71" spans="1:42" ht="15.6">
      <c r="A71" s="41"/>
      <c r="X71" s="315" t="str">
        <f>Month!B14</f>
        <v>DECEMBER</v>
      </c>
      <c r="Y71" s="176">
        <v>12</v>
      </c>
      <c r="Z71" s="177" t="str">
        <f t="shared" si="17"/>
        <v>DECEMBER</v>
      </c>
      <c r="AA71" s="178">
        <v>4</v>
      </c>
      <c r="AB71" s="178" t="s">
        <v>290</v>
      </c>
      <c r="AC71" s="178"/>
      <c r="AD71" s="178">
        <v>12</v>
      </c>
      <c r="AE71" s="175" t="str">
        <f t="shared" si="18"/>
        <v>DECEMBER</v>
      </c>
      <c r="AF71" s="178"/>
      <c r="AG71" s="178">
        <v>12</v>
      </c>
      <c r="AH71" s="175" t="str">
        <f t="shared" si="19"/>
        <v>DECEMBER</v>
      </c>
      <c r="AI71" s="178"/>
      <c r="AJ71" s="178"/>
      <c r="AK71" s="178"/>
      <c r="AL71" s="178"/>
      <c r="AM71" s="178">
        <v>2</v>
      </c>
      <c r="AN71" s="180" t="s">
        <v>250</v>
      </c>
      <c r="AO71" s="178"/>
      <c r="AP71" s="178"/>
    </row>
    <row r="72" spans="1:42" ht="15.6">
      <c r="A72" s="41"/>
      <c r="X72" s="316" t="s">
        <v>98</v>
      </c>
      <c r="Y72" s="183">
        <v>13</v>
      </c>
      <c r="Z72" s="177" t="str">
        <f t="shared" si="17"/>
        <v>FINAL</v>
      </c>
      <c r="AA72" s="178">
        <v>5</v>
      </c>
      <c r="AB72" s="178" t="s">
        <v>291</v>
      </c>
      <c r="AC72" s="178"/>
      <c r="AD72" s="178">
        <v>1</v>
      </c>
      <c r="AE72" s="178"/>
      <c r="AF72" s="178"/>
      <c r="AG72" s="178">
        <v>12</v>
      </c>
      <c r="AH72" s="178"/>
      <c r="AI72" s="178"/>
      <c r="AJ72" s="178"/>
      <c r="AK72" s="178"/>
      <c r="AL72" s="178"/>
      <c r="AM72" s="178">
        <v>1</v>
      </c>
      <c r="AN72" s="178"/>
      <c r="AO72" s="178"/>
      <c r="AP72" s="178"/>
    </row>
    <row r="73" spans="1:42">
      <c r="A73" s="41"/>
      <c r="X73" s="184">
        <f>+Y73</f>
        <v>1</v>
      </c>
      <c r="Y73" s="184">
        <v>1</v>
      </c>
      <c r="Z73" s="184"/>
      <c r="AA73" s="178">
        <v>6</v>
      </c>
      <c r="AB73" s="178" t="s">
        <v>292</v>
      </c>
      <c r="AC73" s="178"/>
      <c r="AD73" s="178"/>
      <c r="AE73" s="178"/>
      <c r="AF73" s="178"/>
      <c r="AG73" s="178"/>
      <c r="AH73" s="178"/>
      <c r="AI73" s="178"/>
      <c r="AJ73" s="178"/>
      <c r="AK73" s="178"/>
      <c r="AL73" s="178"/>
      <c r="AM73" s="178">
        <v>1</v>
      </c>
      <c r="AN73" s="180" t="s">
        <v>249</v>
      </c>
      <c r="AO73" s="178"/>
      <c r="AP73" s="178"/>
    </row>
    <row r="74" spans="1:42">
      <c r="A74" s="41"/>
      <c r="X74" s="184"/>
      <c r="Y74" s="184"/>
      <c r="Z74" s="184"/>
      <c r="AA74" s="178">
        <v>7</v>
      </c>
      <c r="AB74" s="178" t="s">
        <v>293</v>
      </c>
      <c r="AC74" s="178"/>
      <c r="AD74" s="178"/>
      <c r="AE74" s="178"/>
      <c r="AF74" s="178"/>
      <c r="AG74" s="178"/>
      <c r="AH74" s="178"/>
      <c r="AI74" s="178"/>
      <c r="AJ74" s="178"/>
      <c r="AK74" s="178"/>
      <c r="AL74" s="178"/>
      <c r="AM74" s="178">
        <v>2</v>
      </c>
      <c r="AN74" s="180" t="s">
        <v>250</v>
      </c>
      <c r="AO74" s="178"/>
      <c r="AP74" s="178"/>
    </row>
    <row r="75" spans="1:42" ht="17.399999999999999">
      <c r="A75" s="41"/>
      <c r="X75" s="222">
        <f>+Y73-AD72+1</f>
        <v>1</v>
      </c>
      <c r="Y75" s="178"/>
      <c r="Z75" s="178"/>
      <c r="AA75" s="178">
        <v>1</v>
      </c>
      <c r="AB75" s="178"/>
      <c r="AC75" s="178"/>
      <c r="AD75" s="177">
        <v>1</v>
      </c>
      <c r="AE75" s="175" t="str">
        <f>X60</f>
        <v>JANUARY</v>
      </c>
      <c r="AF75" s="178"/>
      <c r="AG75" s="178"/>
      <c r="AH75" s="178"/>
      <c r="AI75" s="178"/>
      <c r="AJ75" s="178"/>
      <c r="AK75" s="178"/>
      <c r="AL75" s="178"/>
      <c r="AM75" s="178">
        <v>1</v>
      </c>
      <c r="AN75" s="178"/>
      <c r="AO75" s="178"/>
      <c r="AP75" s="178"/>
    </row>
    <row r="76" spans="1:42" ht="15.6">
      <c r="A76" s="41"/>
      <c r="X76" s="178"/>
      <c r="Y76" s="178"/>
      <c r="Z76" s="178"/>
      <c r="AA76" s="178"/>
      <c r="AB76" s="178"/>
      <c r="AC76" s="178"/>
      <c r="AD76" s="177">
        <v>2</v>
      </c>
      <c r="AE76" s="175" t="str">
        <f t="shared" ref="AE76:AE86" si="24">X61</f>
        <v>FEBRUARY</v>
      </c>
      <c r="AF76" s="178"/>
      <c r="AG76" s="178"/>
      <c r="AH76" s="178"/>
      <c r="AI76" s="178"/>
      <c r="AJ76" s="178"/>
      <c r="AK76" s="178"/>
      <c r="AL76" s="178"/>
      <c r="AM76" s="178">
        <v>1</v>
      </c>
      <c r="AN76" s="180" t="s">
        <v>249</v>
      </c>
      <c r="AO76" s="178"/>
      <c r="AP76" s="178"/>
    </row>
    <row r="77" spans="1:42" ht="15.6">
      <c r="A77" s="41"/>
      <c r="X77" s="178"/>
      <c r="Y77" s="178"/>
      <c r="Z77" s="178"/>
      <c r="AA77" s="178"/>
      <c r="AB77" s="178"/>
      <c r="AC77" s="178"/>
      <c r="AD77" s="177">
        <v>3</v>
      </c>
      <c r="AE77" s="175" t="str">
        <f t="shared" si="24"/>
        <v>MARCH</v>
      </c>
      <c r="AF77" s="178"/>
      <c r="AG77" s="178"/>
      <c r="AH77" s="178"/>
      <c r="AI77" s="178"/>
      <c r="AJ77" s="178"/>
      <c r="AK77" s="178"/>
      <c r="AL77" s="178"/>
      <c r="AM77" s="178">
        <v>2</v>
      </c>
      <c r="AN77" s="180" t="s">
        <v>250</v>
      </c>
      <c r="AO77" s="178"/>
      <c r="AP77" s="178"/>
    </row>
    <row r="78" spans="1:42" ht="15.6">
      <c r="A78" s="41"/>
      <c r="X78" s="178"/>
      <c r="Y78" s="178"/>
      <c r="Z78" s="178"/>
      <c r="AA78" s="178"/>
      <c r="AB78" s="178"/>
      <c r="AC78" s="178"/>
      <c r="AD78" s="177">
        <v>4</v>
      </c>
      <c r="AE78" s="175" t="str">
        <f t="shared" si="24"/>
        <v>APRIL</v>
      </c>
      <c r="AF78" s="178"/>
      <c r="AG78" s="178"/>
      <c r="AH78" s="178"/>
      <c r="AI78" s="178"/>
      <c r="AJ78" s="178"/>
      <c r="AK78" s="178"/>
      <c r="AL78" s="178"/>
      <c r="AM78" s="178">
        <v>1</v>
      </c>
      <c r="AN78" s="178"/>
      <c r="AO78" s="178"/>
      <c r="AP78" s="178"/>
    </row>
    <row r="79" spans="1:42" ht="15.6">
      <c r="A79" s="41"/>
      <c r="X79" s="178"/>
      <c r="Y79" s="178"/>
      <c r="Z79" s="178"/>
      <c r="AA79" s="178"/>
      <c r="AB79" s="178"/>
      <c r="AC79" s="178"/>
      <c r="AD79" s="177">
        <v>5</v>
      </c>
      <c r="AE79" s="175" t="str">
        <f t="shared" si="24"/>
        <v>MAY</v>
      </c>
      <c r="AF79" s="178"/>
      <c r="AG79" s="178"/>
      <c r="AH79" s="178"/>
      <c r="AI79" s="178"/>
      <c r="AJ79" s="178"/>
      <c r="AK79" s="178"/>
      <c r="AL79" s="178"/>
      <c r="AM79" s="178">
        <v>1</v>
      </c>
      <c r="AN79" s="180" t="s">
        <v>249</v>
      </c>
      <c r="AO79" s="178"/>
      <c r="AP79" s="178"/>
    </row>
    <row r="80" spans="1:42" ht="15.6">
      <c r="A80" s="41"/>
      <c r="X80" s="178"/>
      <c r="Y80" s="178"/>
      <c r="Z80" s="178"/>
      <c r="AA80" s="178"/>
      <c r="AB80" s="178"/>
      <c r="AC80" s="178"/>
      <c r="AD80" s="178">
        <v>6</v>
      </c>
      <c r="AE80" s="175" t="str">
        <f t="shared" si="24"/>
        <v>JUNE</v>
      </c>
      <c r="AF80" s="178"/>
      <c r="AG80" s="178"/>
      <c r="AH80" s="178"/>
      <c r="AI80" s="178"/>
      <c r="AJ80" s="178"/>
      <c r="AK80" s="178"/>
      <c r="AL80" s="178"/>
      <c r="AM80" s="178">
        <v>2</v>
      </c>
      <c r="AN80" s="180" t="s">
        <v>250</v>
      </c>
      <c r="AO80" s="178"/>
      <c r="AP80" s="178"/>
    </row>
    <row r="81" spans="1:42" ht="15.6">
      <c r="A81" s="41"/>
      <c r="X81" s="178"/>
      <c r="Y81" s="178"/>
      <c r="Z81" s="178"/>
      <c r="AA81" s="178"/>
      <c r="AB81" s="178"/>
      <c r="AC81" s="178"/>
      <c r="AD81" s="178">
        <v>7</v>
      </c>
      <c r="AE81" s="175" t="str">
        <f t="shared" si="24"/>
        <v>JULY</v>
      </c>
      <c r="AF81" s="178"/>
      <c r="AG81" s="178"/>
      <c r="AH81" s="178"/>
      <c r="AI81" s="178"/>
      <c r="AJ81" s="178"/>
      <c r="AK81" s="178"/>
      <c r="AL81" s="178"/>
      <c r="AM81" s="178">
        <v>1</v>
      </c>
      <c r="AN81" s="178"/>
      <c r="AO81" s="178"/>
      <c r="AP81" s="178"/>
    </row>
    <row r="82" spans="1:42" ht="15.6">
      <c r="A82" s="41"/>
      <c r="X82" s="178"/>
      <c r="Y82" s="178"/>
      <c r="Z82" s="178"/>
      <c r="AA82" s="178"/>
      <c r="AB82" s="178"/>
      <c r="AC82" s="178"/>
      <c r="AD82" s="178">
        <v>8</v>
      </c>
      <c r="AE82" s="175" t="str">
        <f t="shared" si="24"/>
        <v>AUGUST</v>
      </c>
      <c r="AF82" s="178"/>
      <c r="AG82" s="178"/>
      <c r="AH82" s="178"/>
      <c r="AI82" s="178"/>
      <c r="AJ82" s="178"/>
      <c r="AK82" s="178"/>
      <c r="AL82" s="178"/>
      <c r="AM82" s="178">
        <v>1</v>
      </c>
      <c r="AN82" s="180" t="s">
        <v>249</v>
      </c>
      <c r="AO82" s="178"/>
      <c r="AP82" s="178"/>
    </row>
    <row r="83" spans="1:42" ht="15.6">
      <c r="A83" s="41"/>
      <c r="X83" s="178"/>
      <c r="Y83" s="178"/>
      <c r="Z83" s="178"/>
      <c r="AA83" s="178"/>
      <c r="AB83" s="178"/>
      <c r="AC83" s="178"/>
      <c r="AD83" s="178">
        <v>9</v>
      </c>
      <c r="AE83" s="175" t="str">
        <f t="shared" si="24"/>
        <v>SEPTEMBER</v>
      </c>
      <c r="AF83" s="178"/>
      <c r="AG83" s="178"/>
      <c r="AH83" s="178"/>
      <c r="AI83" s="178"/>
      <c r="AJ83" s="178"/>
      <c r="AK83" s="178"/>
      <c r="AL83" s="178"/>
      <c r="AM83" s="178">
        <v>2</v>
      </c>
      <c r="AN83" s="180" t="s">
        <v>250</v>
      </c>
      <c r="AO83" s="178"/>
      <c r="AP83" s="178"/>
    </row>
    <row r="84" spans="1:42" ht="15.6">
      <c r="A84" s="41"/>
      <c r="Y84" s="178"/>
      <c r="Z84" s="178"/>
      <c r="AA84" s="178"/>
      <c r="AB84" s="178"/>
      <c r="AC84" s="178"/>
      <c r="AD84" s="178">
        <v>10</v>
      </c>
      <c r="AE84" s="175" t="str">
        <f t="shared" si="24"/>
        <v>OCTOBER</v>
      </c>
      <c r="AF84" s="178"/>
      <c r="AG84" s="178"/>
      <c r="AH84" s="178"/>
      <c r="AI84" s="178"/>
      <c r="AJ84" s="178"/>
      <c r="AK84" s="178"/>
      <c r="AL84" s="178"/>
      <c r="AM84" s="178">
        <v>1</v>
      </c>
      <c r="AN84" s="178"/>
      <c r="AO84" s="178"/>
      <c r="AP84" s="178"/>
    </row>
    <row r="85" spans="1:42" ht="15.6">
      <c r="A85" s="41"/>
      <c r="Y85" s="178"/>
      <c r="Z85" s="178"/>
      <c r="AA85" s="178"/>
      <c r="AB85" s="178"/>
      <c r="AC85" s="178"/>
      <c r="AD85" s="178">
        <v>11</v>
      </c>
      <c r="AE85" s="175" t="str">
        <f t="shared" si="24"/>
        <v>NOVEMBER</v>
      </c>
      <c r="AF85" s="178"/>
      <c r="AG85" s="178"/>
      <c r="AH85" s="178"/>
      <c r="AI85" s="178"/>
      <c r="AJ85" s="178"/>
      <c r="AK85" s="178"/>
      <c r="AL85" s="178"/>
      <c r="AM85" s="178">
        <v>1</v>
      </c>
      <c r="AN85" s="180" t="s">
        <v>249</v>
      </c>
      <c r="AO85" s="178"/>
      <c r="AP85" s="178"/>
    </row>
    <row r="86" spans="1:42" ht="15.6">
      <c r="A86" s="41"/>
      <c r="Y86" s="178"/>
      <c r="Z86" s="178"/>
      <c r="AA86" s="178"/>
      <c r="AB86" s="178"/>
      <c r="AC86" s="178"/>
      <c r="AD86" s="178">
        <v>12</v>
      </c>
      <c r="AE86" s="175" t="str">
        <f t="shared" si="24"/>
        <v>DECEMBER</v>
      </c>
      <c r="AF86" s="178"/>
      <c r="AG86" s="178"/>
      <c r="AH86" s="178"/>
      <c r="AI86" s="178"/>
      <c r="AJ86" s="178"/>
      <c r="AK86" s="178"/>
      <c r="AL86" s="178"/>
      <c r="AM86" s="178">
        <v>2</v>
      </c>
      <c r="AN86" s="180" t="s">
        <v>250</v>
      </c>
      <c r="AO86" s="178"/>
      <c r="AP86" s="178"/>
    </row>
    <row r="87" spans="1:42">
      <c r="A87" s="41"/>
      <c r="Y87" s="178"/>
      <c r="Z87" s="178"/>
      <c r="AA87" s="178"/>
      <c r="AB87" s="178"/>
      <c r="AC87" s="178"/>
      <c r="AD87" s="178">
        <v>6</v>
      </c>
      <c r="AE87" s="178"/>
      <c r="AF87" s="178"/>
      <c r="AG87" s="178"/>
      <c r="AH87" s="178"/>
      <c r="AI87" s="178"/>
      <c r="AJ87" s="178"/>
      <c r="AK87" s="178"/>
      <c r="AL87" s="178"/>
      <c r="AM87" s="178">
        <v>1</v>
      </c>
      <c r="AN87" s="178"/>
      <c r="AO87" s="178"/>
      <c r="AP87" s="178"/>
    </row>
    <row r="88" spans="1:42">
      <c r="A88" s="41"/>
      <c r="Y88" s="178"/>
      <c r="Z88" s="178"/>
      <c r="AA88" s="178"/>
      <c r="AB88" s="178"/>
      <c r="AC88" s="178"/>
      <c r="AD88" s="178"/>
      <c r="AE88" s="178"/>
      <c r="AF88" s="178"/>
      <c r="AG88" s="178"/>
      <c r="AH88" s="178"/>
      <c r="AI88" s="178"/>
      <c r="AJ88" s="178"/>
      <c r="AK88" s="178"/>
      <c r="AL88" s="178"/>
      <c r="AM88" s="178">
        <v>1</v>
      </c>
      <c r="AN88" s="180" t="s">
        <v>249</v>
      </c>
      <c r="AO88" s="178"/>
      <c r="AP88" s="178"/>
    </row>
    <row r="89" spans="1:42">
      <c r="A89" s="41"/>
      <c r="Y89" s="178"/>
      <c r="Z89" s="178"/>
      <c r="AA89" s="178"/>
      <c r="AB89" s="178"/>
      <c r="AC89" s="178"/>
      <c r="AD89" s="178"/>
      <c r="AE89" s="178"/>
      <c r="AF89" s="178"/>
      <c r="AG89" s="178"/>
      <c r="AH89" s="178"/>
      <c r="AI89" s="178"/>
      <c r="AJ89" s="178"/>
      <c r="AK89" s="178"/>
      <c r="AL89" s="178"/>
      <c r="AM89" s="178">
        <v>2</v>
      </c>
      <c r="AN89" s="180" t="s">
        <v>250</v>
      </c>
      <c r="AO89" s="178"/>
      <c r="AP89" s="178"/>
    </row>
    <row r="90" spans="1:42">
      <c r="A90" s="41"/>
      <c r="Y90" s="178"/>
      <c r="Z90" s="178"/>
      <c r="AA90" s="178"/>
      <c r="AB90" s="178"/>
      <c r="AC90" s="178"/>
      <c r="AD90" s="178"/>
      <c r="AE90" s="178"/>
      <c r="AF90" s="178"/>
      <c r="AG90" s="178"/>
      <c r="AH90" s="178"/>
      <c r="AI90" s="178"/>
      <c r="AJ90" s="178"/>
      <c r="AK90" s="178"/>
      <c r="AL90" s="178"/>
      <c r="AM90" s="178">
        <v>1</v>
      </c>
      <c r="AN90" s="178"/>
      <c r="AO90" s="178"/>
      <c r="AP90" s="178"/>
    </row>
    <row r="91" spans="1:42">
      <c r="A91" s="41"/>
      <c r="Y91" s="178"/>
      <c r="Z91" s="178"/>
      <c r="AA91" s="178"/>
      <c r="AB91" s="178"/>
      <c r="AC91" s="178"/>
      <c r="AD91" s="178"/>
      <c r="AE91" s="178"/>
      <c r="AF91" s="178"/>
      <c r="AG91" s="178"/>
      <c r="AH91" s="178"/>
      <c r="AI91" s="178"/>
      <c r="AJ91" s="178"/>
      <c r="AK91" s="178"/>
      <c r="AL91" s="178"/>
      <c r="AM91" s="178">
        <v>1</v>
      </c>
      <c r="AN91" s="180" t="s">
        <v>249</v>
      </c>
      <c r="AO91" s="178"/>
      <c r="AP91" s="178"/>
    </row>
    <row r="92" spans="1:42">
      <c r="A92" s="41"/>
      <c r="Y92" s="178"/>
      <c r="Z92" s="178"/>
      <c r="AA92" s="178"/>
      <c r="AB92" s="178"/>
      <c r="AC92" s="178"/>
      <c r="AD92" s="178"/>
      <c r="AE92" s="178"/>
      <c r="AF92" s="178"/>
      <c r="AG92" s="178"/>
      <c r="AH92" s="178"/>
      <c r="AI92" s="178"/>
      <c r="AJ92" s="178"/>
      <c r="AK92" s="178"/>
      <c r="AL92" s="178"/>
      <c r="AM92" s="178">
        <v>2</v>
      </c>
      <c r="AN92" s="180" t="s">
        <v>250</v>
      </c>
      <c r="AO92" s="178"/>
      <c r="AP92" s="178"/>
    </row>
    <row r="93" spans="1:42">
      <c r="A93" s="41"/>
      <c r="Y93" s="178"/>
      <c r="Z93" s="178"/>
      <c r="AA93" s="178"/>
      <c r="AB93" s="178"/>
      <c r="AC93" s="178"/>
      <c r="AD93" s="178"/>
      <c r="AE93" s="178"/>
      <c r="AF93" s="178"/>
      <c r="AG93" s="178"/>
      <c r="AH93" s="178"/>
      <c r="AI93" s="178"/>
      <c r="AJ93" s="178"/>
      <c r="AK93" s="178"/>
      <c r="AL93" s="178"/>
      <c r="AM93" s="178">
        <v>1</v>
      </c>
      <c r="AN93" s="178"/>
      <c r="AO93" s="178"/>
      <c r="AP93" s="178"/>
    </row>
    <row r="94" spans="1:42">
      <c r="A94" s="41"/>
      <c r="Y94" s="178"/>
      <c r="Z94" s="178"/>
      <c r="AA94" s="178"/>
      <c r="AB94" s="178"/>
      <c r="AC94" s="178"/>
      <c r="AD94" s="178"/>
      <c r="AE94" s="178"/>
      <c r="AF94" s="178"/>
      <c r="AG94" s="178"/>
      <c r="AH94" s="178"/>
      <c r="AI94" s="178"/>
      <c r="AJ94" s="178"/>
      <c r="AK94" s="178"/>
      <c r="AL94" s="178"/>
      <c r="AM94" s="178">
        <v>1</v>
      </c>
      <c r="AN94" s="180" t="s">
        <v>249</v>
      </c>
      <c r="AO94" s="178"/>
      <c r="AP94" s="178"/>
    </row>
    <row r="95" spans="1:42">
      <c r="A95" s="41"/>
      <c r="Y95" s="178"/>
      <c r="Z95" s="178"/>
      <c r="AA95" s="178"/>
      <c r="AB95" s="178"/>
      <c r="AC95" s="178"/>
      <c r="AD95" s="178"/>
      <c r="AE95" s="178"/>
      <c r="AF95" s="178"/>
      <c r="AG95" s="178"/>
      <c r="AH95" s="178"/>
      <c r="AI95" s="178"/>
      <c r="AJ95" s="178"/>
      <c r="AK95" s="178"/>
      <c r="AL95" s="178"/>
      <c r="AM95" s="178">
        <v>2</v>
      </c>
      <c r="AN95" s="180" t="s">
        <v>250</v>
      </c>
      <c r="AO95" s="178"/>
      <c r="AP95" s="178"/>
    </row>
    <row r="96" spans="1:42">
      <c r="A96" s="41"/>
      <c r="X96" s="178"/>
      <c r="Y96" s="178"/>
      <c r="Z96" s="178"/>
      <c r="AA96" s="178"/>
      <c r="AB96" s="178"/>
      <c r="AC96" s="178"/>
      <c r="AD96" s="178"/>
      <c r="AE96" s="178"/>
      <c r="AF96" s="178"/>
      <c r="AG96" s="178"/>
      <c r="AH96" s="178"/>
      <c r="AI96" s="178"/>
      <c r="AJ96" s="178"/>
      <c r="AK96" s="178"/>
      <c r="AL96" s="178"/>
      <c r="AM96" s="178">
        <v>1</v>
      </c>
      <c r="AN96" s="178"/>
      <c r="AO96" s="178"/>
      <c r="AP96" s="178"/>
    </row>
    <row r="97" spans="1:42" ht="15.6">
      <c r="A97" s="41"/>
      <c r="X97" s="175" t="str">
        <f>X60</f>
        <v>JANUARY</v>
      </c>
      <c r="Y97" s="175" t="str">
        <f>X61</f>
        <v>FEBRUARY</v>
      </c>
      <c r="Z97" s="175" t="str">
        <f>X62</f>
        <v>MARCH</v>
      </c>
      <c r="AA97" s="175" t="str">
        <f>X63</f>
        <v>APRIL</v>
      </c>
      <c r="AB97" s="175" t="str">
        <f>X64</f>
        <v>MAY</v>
      </c>
      <c r="AC97" s="175" t="str">
        <f>X65</f>
        <v>JUNE</v>
      </c>
      <c r="AD97" s="175" t="str">
        <f>X66</f>
        <v>JULY</v>
      </c>
      <c r="AE97" s="175" t="str">
        <f>X67</f>
        <v>AUGUST</v>
      </c>
      <c r="AF97" s="175" t="str">
        <f>X68</f>
        <v>SEPTEMBER</v>
      </c>
      <c r="AG97" s="175" t="str">
        <f>X69</f>
        <v>OCTOBER</v>
      </c>
      <c r="AH97" s="175" t="str">
        <f>X70</f>
        <v>NOVEMBER</v>
      </c>
      <c r="AI97" s="175" t="str">
        <f>X71</f>
        <v>DECEMBER</v>
      </c>
      <c r="AJ97" s="14" t="str">
        <f>+X72</f>
        <v>FINAL</v>
      </c>
      <c r="AM97" s="178">
        <v>1</v>
      </c>
      <c r="AN97" s="180" t="s">
        <v>249</v>
      </c>
      <c r="AO97" s="178"/>
      <c r="AP97" s="178"/>
    </row>
    <row r="98" spans="1:42">
      <c r="A98" s="41"/>
      <c r="X98" s="178"/>
      <c r="Y98" s="178"/>
      <c r="Z98" s="178"/>
      <c r="AA98" s="178"/>
      <c r="AB98" s="178"/>
      <c r="AC98" s="178"/>
      <c r="AD98" s="178"/>
      <c r="AE98" s="178"/>
      <c r="AF98" s="178"/>
      <c r="AG98" s="178"/>
      <c r="AH98" s="178"/>
      <c r="AI98" s="178"/>
      <c r="AJ98" s="178"/>
      <c r="AK98" s="178"/>
      <c r="AL98" s="178"/>
      <c r="AM98" s="178">
        <v>2</v>
      </c>
      <c r="AN98" s="180" t="s">
        <v>250</v>
      </c>
      <c r="AO98" s="178"/>
      <c r="AP98" s="178"/>
    </row>
    <row r="99" spans="1:42">
      <c r="A99" s="41"/>
      <c r="X99" s="178"/>
      <c r="Y99" s="178"/>
      <c r="Z99" s="178"/>
      <c r="AA99" s="178"/>
      <c r="AB99" s="178"/>
      <c r="AC99" s="178"/>
      <c r="AD99" s="178"/>
      <c r="AE99" s="178"/>
      <c r="AF99" s="178"/>
      <c r="AG99" s="178"/>
      <c r="AH99" s="178"/>
      <c r="AI99" s="178"/>
      <c r="AJ99" s="178"/>
      <c r="AK99" s="178"/>
      <c r="AL99" s="178"/>
      <c r="AM99" s="178">
        <v>1</v>
      </c>
      <c r="AN99" s="178"/>
      <c r="AO99" s="178"/>
      <c r="AP99" s="178"/>
    </row>
    <row r="100" spans="1:42">
      <c r="A100" s="41"/>
      <c r="X100" s="178"/>
      <c r="Y100" s="178"/>
      <c r="Z100" s="178"/>
      <c r="AA100" s="178"/>
      <c r="AB100" s="178"/>
      <c r="AC100" s="178"/>
      <c r="AD100" s="178"/>
      <c r="AE100" s="178"/>
      <c r="AF100" s="178"/>
      <c r="AG100" s="178"/>
      <c r="AH100" s="178"/>
      <c r="AI100" s="178"/>
      <c r="AJ100" s="178"/>
      <c r="AK100" s="178"/>
      <c r="AL100" s="178"/>
      <c r="AM100" s="178">
        <v>1</v>
      </c>
      <c r="AN100" s="180" t="s">
        <v>249</v>
      </c>
      <c r="AO100" s="178" t="s">
        <v>251</v>
      </c>
      <c r="AP100" s="178"/>
    </row>
    <row r="101" spans="1:42">
      <c r="A101" s="41"/>
      <c r="X101" s="178"/>
      <c r="Y101" s="178"/>
      <c r="Z101" s="178"/>
      <c r="AA101" s="178"/>
      <c r="AB101" s="178"/>
      <c r="AC101" s="178"/>
      <c r="AD101" s="178"/>
      <c r="AE101" s="178"/>
      <c r="AF101" s="178"/>
      <c r="AG101" s="178"/>
      <c r="AH101" s="178"/>
      <c r="AI101" s="178"/>
      <c r="AJ101" s="178"/>
      <c r="AK101" s="178"/>
      <c r="AL101" s="178"/>
      <c r="AM101" s="178">
        <v>2</v>
      </c>
      <c r="AN101" s="180" t="s">
        <v>250</v>
      </c>
      <c r="AO101" s="178"/>
      <c r="AP101" s="178"/>
    </row>
    <row r="102" spans="1:42">
      <c r="A102" s="41"/>
      <c r="X102" s="178"/>
      <c r="Y102" s="178"/>
      <c r="Z102" s="178"/>
      <c r="AA102" s="178"/>
      <c r="AB102" s="178"/>
      <c r="AC102" s="178"/>
      <c r="AD102" s="178"/>
      <c r="AE102" s="178"/>
      <c r="AF102" s="178"/>
      <c r="AG102" s="178"/>
      <c r="AH102" s="178"/>
      <c r="AI102" s="178"/>
      <c r="AJ102" s="178"/>
      <c r="AK102" s="178"/>
      <c r="AL102" s="178"/>
      <c r="AM102" s="178"/>
      <c r="AN102" s="178"/>
      <c r="AO102" s="178"/>
      <c r="AP102" s="178"/>
    </row>
    <row r="103" spans="1:42">
      <c r="A103" s="41"/>
      <c r="X103" s="178"/>
      <c r="Y103" s="178"/>
      <c r="Z103" s="178"/>
      <c r="AA103" s="178"/>
      <c r="AB103" s="178"/>
      <c r="AC103" s="178"/>
      <c r="AD103" s="178"/>
      <c r="AE103" s="178"/>
      <c r="AF103" s="178"/>
      <c r="AG103" s="178"/>
      <c r="AH103" s="178"/>
      <c r="AI103" s="178"/>
      <c r="AJ103" s="178"/>
      <c r="AK103" s="178"/>
      <c r="AL103" s="178"/>
      <c r="AM103" s="178"/>
      <c r="AN103" s="178"/>
      <c r="AO103" s="178"/>
      <c r="AP103" s="178"/>
    </row>
    <row r="104" spans="1:42">
      <c r="A104" s="41"/>
      <c r="X104" s="178"/>
      <c r="Y104" s="178"/>
      <c r="Z104" s="178"/>
      <c r="AA104" s="178"/>
      <c r="AB104" s="178"/>
      <c r="AC104" s="178"/>
      <c r="AD104" s="178"/>
      <c r="AE104" s="178"/>
      <c r="AF104" s="178"/>
      <c r="AG104" s="178"/>
      <c r="AH104" s="178"/>
      <c r="AI104" s="178"/>
      <c r="AJ104" s="178"/>
      <c r="AK104" s="178"/>
      <c r="AL104" s="178"/>
      <c r="AM104" s="178"/>
      <c r="AN104" s="178"/>
      <c r="AO104" s="178"/>
      <c r="AP104" s="178"/>
    </row>
    <row r="105" spans="1:42">
      <c r="A105" s="41"/>
      <c r="X105" s="178"/>
      <c r="Y105" s="178"/>
      <c r="Z105" s="178"/>
      <c r="AA105" s="178"/>
      <c r="AB105" s="178"/>
      <c r="AC105" s="178"/>
      <c r="AD105" s="178"/>
      <c r="AE105" s="178"/>
      <c r="AF105" s="178"/>
      <c r="AG105" s="178"/>
      <c r="AH105" s="178"/>
      <c r="AI105" s="178"/>
      <c r="AJ105" s="178"/>
      <c r="AK105" s="178"/>
      <c r="AL105" s="178"/>
      <c r="AM105" s="178"/>
      <c r="AN105" s="178"/>
      <c r="AO105" s="178"/>
      <c r="AP105" s="178"/>
    </row>
    <row r="106" spans="1:42">
      <c r="A106" s="41"/>
      <c r="X106" s="178"/>
      <c r="Y106" s="178"/>
      <c r="Z106" s="178"/>
      <c r="AA106" s="178"/>
      <c r="AB106" s="178"/>
      <c r="AC106" s="178"/>
      <c r="AD106" s="178"/>
      <c r="AE106" s="178"/>
      <c r="AF106" s="178"/>
      <c r="AG106" s="178"/>
      <c r="AH106" s="178"/>
      <c r="AI106" s="178"/>
      <c r="AJ106" s="178"/>
      <c r="AK106" s="178"/>
      <c r="AL106" s="178"/>
      <c r="AM106" s="178"/>
      <c r="AN106" s="178"/>
      <c r="AO106" s="178"/>
      <c r="AP106" s="178"/>
    </row>
    <row r="107" spans="1:42">
      <c r="A107" s="41"/>
      <c r="X107" s="178"/>
      <c r="Y107" s="178"/>
      <c r="Z107" s="178"/>
      <c r="AA107" s="178"/>
      <c r="AB107" s="178"/>
      <c r="AC107" s="178"/>
      <c r="AD107" s="178"/>
      <c r="AE107" s="178"/>
      <c r="AF107" s="178"/>
      <c r="AG107" s="178"/>
      <c r="AH107" s="178"/>
      <c r="AI107" s="178"/>
      <c r="AJ107" s="178"/>
      <c r="AK107" s="178"/>
      <c r="AL107" s="178"/>
      <c r="AM107" s="178"/>
      <c r="AN107" s="178"/>
      <c r="AO107" s="178"/>
      <c r="AP107" s="178"/>
    </row>
    <row r="108" spans="1:42">
      <c r="A108" s="41"/>
      <c r="X108" s="178"/>
      <c r="Y108" s="178"/>
      <c r="Z108" s="178"/>
      <c r="AA108" s="178"/>
      <c r="AB108" s="178"/>
      <c r="AC108" s="178"/>
      <c r="AD108" s="178"/>
      <c r="AE108" s="178"/>
      <c r="AF108" s="178"/>
      <c r="AG108" s="178"/>
      <c r="AH108" s="178"/>
      <c r="AI108" s="178"/>
      <c r="AJ108" s="178"/>
      <c r="AK108" s="178"/>
      <c r="AL108" s="178"/>
      <c r="AM108" s="178"/>
      <c r="AN108" s="178"/>
      <c r="AO108" s="178"/>
      <c r="AP108" s="178"/>
    </row>
    <row r="109" spans="1:42">
      <c r="A109" s="41"/>
      <c r="X109" s="178"/>
      <c r="Y109" s="178"/>
      <c r="Z109" s="178"/>
      <c r="AA109" s="178"/>
      <c r="AB109" s="178"/>
      <c r="AC109" s="178"/>
      <c r="AD109" s="178"/>
      <c r="AE109" s="178"/>
      <c r="AF109" s="178"/>
      <c r="AG109" s="178"/>
      <c r="AH109" s="178"/>
      <c r="AI109" s="178"/>
      <c r="AJ109" s="178"/>
      <c r="AK109" s="178"/>
      <c r="AL109" s="178"/>
      <c r="AM109" s="178"/>
      <c r="AN109" s="178"/>
      <c r="AO109" s="178"/>
      <c r="AP109" s="178"/>
    </row>
    <row r="110" spans="1:42">
      <c r="A110" s="41"/>
      <c r="X110" s="178"/>
      <c r="Y110" s="178"/>
      <c r="Z110" s="178"/>
      <c r="AA110" s="178"/>
      <c r="AB110" s="178"/>
      <c r="AC110" s="178"/>
      <c r="AD110" s="178"/>
      <c r="AE110" s="178"/>
      <c r="AF110" s="178"/>
      <c r="AG110" s="178"/>
      <c r="AH110" s="178"/>
      <c r="AI110" s="178"/>
      <c r="AJ110" s="178"/>
      <c r="AK110" s="178"/>
      <c r="AL110" s="178"/>
      <c r="AM110" s="178"/>
      <c r="AN110" s="178"/>
      <c r="AO110" s="178"/>
      <c r="AP110" s="178"/>
    </row>
    <row r="111" spans="1:42">
      <c r="A111" s="41"/>
      <c r="X111" s="178"/>
      <c r="Y111" s="178"/>
      <c r="Z111" s="178"/>
      <c r="AA111" s="178"/>
      <c r="AB111" s="178"/>
      <c r="AC111" s="178"/>
      <c r="AD111" s="178"/>
      <c r="AE111" s="178"/>
      <c r="AF111" s="178"/>
      <c r="AG111" s="178"/>
      <c r="AH111" s="178"/>
      <c r="AI111" s="178"/>
      <c r="AJ111" s="178"/>
      <c r="AK111" s="178"/>
      <c r="AL111" s="178"/>
      <c r="AM111" s="178"/>
      <c r="AN111" s="178"/>
      <c r="AO111" s="178"/>
      <c r="AP111" s="178"/>
    </row>
    <row r="112" spans="1:42">
      <c r="A112" s="41"/>
      <c r="X112" s="178"/>
      <c r="Y112" s="178"/>
      <c r="Z112" s="178"/>
      <c r="AA112" s="178"/>
      <c r="AB112" s="178"/>
      <c r="AC112" s="178"/>
      <c r="AD112" s="178"/>
      <c r="AE112" s="178"/>
      <c r="AF112" s="178"/>
      <c r="AG112" s="178"/>
      <c r="AH112" s="178"/>
      <c r="AI112" s="178"/>
      <c r="AJ112" s="178"/>
      <c r="AK112" s="178"/>
      <c r="AL112" s="178"/>
      <c r="AM112" s="178"/>
      <c r="AN112" s="178"/>
      <c r="AO112" s="178"/>
      <c r="AP112" s="178"/>
    </row>
    <row r="113" spans="1:42">
      <c r="A113" s="41"/>
      <c r="X113" s="178"/>
      <c r="Y113" s="178"/>
      <c r="Z113" s="178"/>
      <c r="AA113" s="178"/>
      <c r="AB113" s="178"/>
      <c r="AC113" s="178"/>
      <c r="AD113" s="178"/>
      <c r="AE113" s="178"/>
      <c r="AF113" s="178"/>
      <c r="AG113" s="178"/>
      <c r="AH113" s="178"/>
      <c r="AI113" s="178"/>
      <c r="AJ113" s="178"/>
      <c r="AK113" s="178"/>
      <c r="AL113" s="178"/>
      <c r="AM113" s="178"/>
      <c r="AN113" s="178"/>
      <c r="AO113" s="178"/>
      <c r="AP113" s="178"/>
    </row>
    <row r="114" spans="1:42">
      <c r="A114" s="41"/>
      <c r="X114" s="178"/>
      <c r="Y114" s="178"/>
      <c r="Z114" s="178"/>
      <c r="AA114" s="178"/>
      <c r="AB114" s="178"/>
      <c r="AC114" s="178"/>
      <c r="AD114" s="178"/>
      <c r="AE114" s="178"/>
      <c r="AF114" s="178"/>
      <c r="AG114" s="178"/>
      <c r="AH114" s="178"/>
      <c r="AI114" s="178"/>
      <c r="AJ114" s="178"/>
      <c r="AK114" s="178"/>
      <c r="AL114" s="178"/>
      <c r="AM114" s="178"/>
      <c r="AN114" s="178"/>
      <c r="AO114" s="178"/>
      <c r="AP114" s="178"/>
    </row>
    <row r="115" spans="1:42">
      <c r="A115" s="41"/>
      <c r="X115" s="178"/>
      <c r="Y115" s="178"/>
      <c r="Z115" s="178"/>
      <c r="AA115" s="178"/>
      <c r="AB115" s="178"/>
      <c r="AC115" s="178"/>
      <c r="AD115" s="178"/>
      <c r="AE115" s="178"/>
      <c r="AF115" s="178"/>
      <c r="AG115" s="178"/>
      <c r="AH115" s="178"/>
      <c r="AI115" s="178"/>
      <c r="AJ115" s="178"/>
      <c r="AK115" s="178"/>
      <c r="AL115" s="178"/>
      <c r="AM115" s="178"/>
      <c r="AN115" s="178"/>
      <c r="AO115" s="178"/>
      <c r="AP115" s="178"/>
    </row>
    <row r="116" spans="1:42">
      <c r="A116" s="41"/>
      <c r="X116" s="178"/>
      <c r="Y116" s="178"/>
      <c r="Z116" s="178"/>
      <c r="AA116" s="178"/>
      <c r="AB116" s="178"/>
      <c r="AC116" s="178"/>
      <c r="AD116" s="178"/>
      <c r="AE116" s="178"/>
      <c r="AF116" s="178"/>
      <c r="AG116" s="178"/>
      <c r="AH116" s="178"/>
      <c r="AI116" s="178"/>
      <c r="AJ116" s="178"/>
      <c r="AK116" s="178"/>
      <c r="AL116" s="178"/>
      <c r="AM116" s="178"/>
      <c r="AN116" s="178"/>
      <c r="AO116" s="178"/>
      <c r="AP116" s="178"/>
    </row>
    <row r="117" spans="1:42">
      <c r="A117" s="41"/>
      <c r="X117" s="178"/>
      <c r="Y117" s="178"/>
      <c r="Z117" s="178"/>
      <c r="AA117" s="178"/>
      <c r="AB117" s="178"/>
      <c r="AC117" s="178"/>
      <c r="AD117" s="178"/>
      <c r="AE117" s="178"/>
      <c r="AF117" s="178"/>
      <c r="AG117" s="178"/>
      <c r="AH117" s="178"/>
      <c r="AI117" s="178"/>
      <c r="AJ117" s="178"/>
      <c r="AK117" s="178"/>
      <c r="AL117" s="178"/>
      <c r="AM117" s="178"/>
      <c r="AN117" s="178"/>
      <c r="AO117" s="178"/>
      <c r="AP117" s="178"/>
    </row>
    <row r="118" spans="1:42">
      <c r="A118" s="41"/>
      <c r="X118" s="178"/>
      <c r="Y118" s="178"/>
      <c r="Z118" s="178"/>
      <c r="AA118" s="178"/>
      <c r="AB118" s="178"/>
      <c r="AC118" s="178"/>
      <c r="AD118" s="178"/>
      <c r="AE118" s="178"/>
      <c r="AF118" s="178"/>
      <c r="AG118" s="178"/>
      <c r="AH118" s="178"/>
      <c r="AI118" s="178"/>
      <c r="AJ118" s="178"/>
      <c r="AK118" s="178"/>
      <c r="AL118" s="178"/>
      <c r="AM118" s="178"/>
      <c r="AN118" s="178"/>
      <c r="AO118" s="178"/>
      <c r="AP118" s="178"/>
    </row>
    <row r="119" spans="1:42">
      <c r="A119" s="41"/>
      <c r="AA119" s="178"/>
      <c r="AB119" s="178"/>
    </row>
    <row r="120" spans="1:42">
      <c r="A120" s="41"/>
      <c r="AB120" s="178"/>
    </row>
    <row r="121" spans="1:42">
      <c r="A121" s="41"/>
    </row>
    <row r="122" spans="1:42">
      <c r="A122" s="41"/>
    </row>
    <row r="123" spans="1:42">
      <c r="A123" s="41"/>
    </row>
    <row r="124" spans="1:42">
      <c r="A124" s="41"/>
    </row>
    <row r="125" spans="1:42">
      <c r="A125" s="41"/>
    </row>
    <row r="126" spans="1:42">
      <c r="A126" s="41"/>
    </row>
    <row r="127" spans="1:42">
      <c r="A127" s="41"/>
    </row>
    <row r="128" spans="1:42">
      <c r="A128" s="41"/>
    </row>
    <row r="129" spans="1:1">
      <c r="A129" s="41"/>
    </row>
    <row r="130" spans="1:1">
      <c r="A130" s="41"/>
    </row>
    <row r="131" spans="1:1">
      <c r="A131" s="41"/>
    </row>
    <row r="132" spans="1:1">
      <c r="A132" s="41"/>
    </row>
    <row r="133" spans="1:1">
      <c r="A133" s="41"/>
    </row>
    <row r="134" spans="1:1">
      <c r="A134" s="41"/>
    </row>
    <row r="135" spans="1:1">
      <c r="A135" s="41"/>
    </row>
    <row r="136" spans="1:1">
      <c r="A136" s="41"/>
    </row>
    <row r="137" spans="1:1">
      <c r="A137" s="41"/>
    </row>
    <row r="138" spans="1:1">
      <c r="A138" s="41"/>
    </row>
    <row r="139" spans="1:1">
      <c r="A139" s="41"/>
    </row>
    <row r="140" spans="1:1">
      <c r="A140" s="41"/>
    </row>
    <row r="141" spans="1:1">
      <c r="A141" s="41"/>
    </row>
    <row r="142" spans="1:1">
      <c r="A142" s="41"/>
    </row>
    <row r="143" spans="1:1">
      <c r="A143" s="41"/>
    </row>
    <row r="144" spans="1:1">
      <c r="A144" s="41"/>
    </row>
    <row r="145" spans="1:1">
      <c r="A145" s="41"/>
    </row>
    <row r="146" spans="1:1">
      <c r="A146" s="41"/>
    </row>
    <row r="147" spans="1:1">
      <c r="A147" s="41"/>
    </row>
    <row r="148" spans="1:1">
      <c r="A148" s="41"/>
    </row>
    <row r="149" spans="1:1">
      <c r="A149" s="41"/>
    </row>
    <row r="150" spans="1:1">
      <c r="A150" s="41"/>
    </row>
    <row r="151" spans="1:1">
      <c r="A151" s="41"/>
    </row>
    <row r="152" spans="1:1">
      <c r="A152" s="41"/>
    </row>
    <row r="153" spans="1:1">
      <c r="A153" s="41"/>
    </row>
    <row r="154" spans="1:1">
      <c r="A154" s="41"/>
    </row>
    <row r="155" spans="1:1">
      <c r="A155" s="41"/>
    </row>
    <row r="156" spans="1:1">
      <c r="A156" s="41"/>
    </row>
    <row r="157" spans="1:1">
      <c r="A157" s="41"/>
    </row>
    <row r="158" spans="1:1">
      <c r="A158" s="41"/>
    </row>
    <row r="159" spans="1:1">
      <c r="A159" s="41"/>
    </row>
    <row r="160" spans="1:1">
      <c r="A160" s="41"/>
    </row>
    <row r="161" spans="1:1">
      <c r="A161" s="41"/>
    </row>
    <row r="162" spans="1:1">
      <c r="A162" s="41"/>
    </row>
    <row r="163" spans="1:1">
      <c r="A163" s="41"/>
    </row>
    <row r="164" spans="1:1">
      <c r="A164" s="41"/>
    </row>
    <row r="165" spans="1:1">
      <c r="A165" s="41"/>
    </row>
    <row r="166" spans="1:1">
      <c r="A166" s="41"/>
    </row>
    <row r="167" spans="1:1">
      <c r="A167" s="41"/>
    </row>
    <row r="168" spans="1:1">
      <c r="A168" s="41"/>
    </row>
    <row r="169" spans="1:1">
      <c r="A169" s="41"/>
    </row>
    <row r="170" spans="1:1">
      <c r="A170" s="41"/>
    </row>
    <row r="171" spans="1:1">
      <c r="A171" s="41"/>
    </row>
    <row r="172" spans="1:1">
      <c r="A172" s="41"/>
    </row>
    <row r="173" spans="1:1">
      <c r="A173" s="41"/>
    </row>
    <row r="174" spans="1:1">
      <c r="A174" s="41"/>
    </row>
    <row r="175" spans="1:1">
      <c r="A175" s="41"/>
    </row>
    <row r="176" spans="1:1">
      <c r="A176" s="41"/>
    </row>
    <row r="177" spans="1:1">
      <c r="A177" s="41"/>
    </row>
    <row r="178" spans="1:1">
      <c r="A178" s="41"/>
    </row>
    <row r="179" spans="1:1">
      <c r="A179" s="41"/>
    </row>
    <row r="180" spans="1:1">
      <c r="A180" s="41"/>
    </row>
    <row r="181" spans="1:1">
      <c r="A181" s="41"/>
    </row>
    <row r="182" spans="1:1">
      <c r="A182" s="41"/>
    </row>
    <row r="183" spans="1:1">
      <c r="A183" s="41"/>
    </row>
    <row r="184" spans="1:1">
      <c r="A184" s="41"/>
    </row>
    <row r="185" spans="1:1">
      <c r="A185" s="41"/>
    </row>
    <row r="186" spans="1:1">
      <c r="A186" s="41"/>
    </row>
    <row r="187" spans="1:1">
      <c r="A187" s="41"/>
    </row>
    <row r="188" spans="1:1">
      <c r="A188" s="41"/>
    </row>
    <row r="189" spans="1:1">
      <c r="A189" s="41"/>
    </row>
    <row r="190" spans="1:1">
      <c r="A190" s="41"/>
    </row>
    <row r="191" spans="1:1">
      <c r="A191" s="41"/>
    </row>
    <row r="192" spans="1:1">
      <c r="A192" s="41"/>
    </row>
    <row r="193" spans="1:1">
      <c r="A193" s="41"/>
    </row>
    <row r="194" spans="1:1">
      <c r="A194" s="41"/>
    </row>
    <row r="195" spans="1:1">
      <c r="A195" s="41"/>
    </row>
    <row r="196" spans="1:1">
      <c r="A196" s="41"/>
    </row>
    <row r="197" spans="1:1">
      <c r="A197" s="41"/>
    </row>
    <row r="198" spans="1:1">
      <c r="A198" s="41"/>
    </row>
    <row r="199" spans="1:1">
      <c r="A199" s="41"/>
    </row>
    <row r="200" spans="1:1">
      <c r="A200" s="41"/>
    </row>
    <row r="201" spans="1:1">
      <c r="A201" s="41"/>
    </row>
    <row r="202" spans="1:1">
      <c r="A202" s="41"/>
    </row>
    <row r="203" spans="1:1">
      <c r="A203" s="41"/>
    </row>
    <row r="204" spans="1:1">
      <c r="A204" s="41"/>
    </row>
    <row r="205" spans="1:1">
      <c r="A205" s="41"/>
    </row>
    <row r="206" spans="1:1">
      <c r="A206" s="41"/>
    </row>
    <row r="207" spans="1:1">
      <c r="A207" s="41"/>
    </row>
    <row r="208" spans="1:1">
      <c r="A208" s="41"/>
    </row>
    <row r="209" spans="1:1">
      <c r="A209" s="41"/>
    </row>
    <row r="210" spans="1:1">
      <c r="A210" s="41"/>
    </row>
    <row r="211" spans="1:1">
      <c r="A211" s="41"/>
    </row>
    <row r="212" spans="1:1">
      <c r="A212" s="41"/>
    </row>
    <row r="213" spans="1:1">
      <c r="A213" s="41"/>
    </row>
    <row r="214" spans="1:1">
      <c r="A214" s="41"/>
    </row>
    <row r="215" spans="1:1">
      <c r="A215" s="41"/>
    </row>
    <row r="216" spans="1:1">
      <c r="A216" s="41"/>
    </row>
    <row r="217" spans="1:1">
      <c r="A217" s="41"/>
    </row>
    <row r="218" spans="1:1">
      <c r="A218" s="41"/>
    </row>
    <row r="219" spans="1:1">
      <c r="A219" s="41"/>
    </row>
    <row r="220" spans="1:1">
      <c r="A220" s="41"/>
    </row>
    <row r="221" spans="1:1">
      <c r="A221" s="41"/>
    </row>
    <row r="222" spans="1:1">
      <c r="A222" s="41"/>
    </row>
    <row r="223" spans="1:1">
      <c r="A223" s="41"/>
    </row>
    <row r="224" spans="1:1">
      <c r="A224" s="41"/>
    </row>
    <row r="225" spans="1:1">
      <c r="A225" s="41"/>
    </row>
    <row r="226" spans="1:1">
      <c r="A226" s="41"/>
    </row>
    <row r="227" spans="1:1">
      <c r="A227" s="41"/>
    </row>
    <row r="228" spans="1:1">
      <c r="A228" s="41"/>
    </row>
    <row r="229" spans="1:1">
      <c r="A229" s="41"/>
    </row>
    <row r="230" spans="1:1">
      <c r="A230" s="41"/>
    </row>
    <row r="231" spans="1:1">
      <c r="A231" s="41"/>
    </row>
    <row r="232" spans="1:1">
      <c r="A232" s="41"/>
    </row>
    <row r="233" spans="1:1">
      <c r="A233" s="41"/>
    </row>
    <row r="234" spans="1:1">
      <c r="A234" s="41"/>
    </row>
    <row r="235" spans="1:1">
      <c r="A235" s="41"/>
    </row>
    <row r="236" spans="1:1">
      <c r="A236" s="41"/>
    </row>
    <row r="237" spans="1:1">
      <c r="A237" s="41"/>
    </row>
    <row r="238" spans="1:1">
      <c r="A238" s="41"/>
    </row>
    <row r="239" spans="1:1">
      <c r="A239" s="41"/>
    </row>
    <row r="240" spans="1:1">
      <c r="A240" s="41"/>
    </row>
    <row r="241" spans="1:1">
      <c r="A241" s="41"/>
    </row>
    <row r="242" spans="1:1">
      <c r="A242" s="41"/>
    </row>
    <row r="243" spans="1:1">
      <c r="A243" s="41"/>
    </row>
    <row r="244" spans="1:1">
      <c r="A244" s="41"/>
    </row>
    <row r="245" spans="1:1">
      <c r="A245" s="41"/>
    </row>
  </sheetData>
  <sheetProtection algorithmName="SHA-512" hashValue="U89QjSyLpCCiVq5DY0I3Bd1LyAccVGXbI0gmZbBdKa0X3bL/KXRtcJfzPJ0IPjNf74HYkougL2S6QDBzJDl5uA==" saltValue="BNBgjM1ZaunStwu49bogTg==" spinCount="100000" sheet="1" objects="1" scenarios="1" formatColumns="0"/>
  <customSheetViews>
    <customSheetView guid="{F9AD76E4-BA12-48A8-B026-0F4EAD2A2C7C}" showPageBreaks="1" showGridLines="0" printArea="1" hiddenColumns="1" showRuler="0" topLeftCell="P1">
      <selection activeCell="V13" sqref="V13"/>
      <pageMargins left="0.2" right="0.25" top="0.47" bottom="0.56999999999999995" header="0.17" footer="0.2"/>
      <printOptions horizontalCentered="1"/>
      <pageSetup scale="65" orientation="landscape" r:id="rId1"/>
      <headerFooter alignWithMargins="0">
        <oddHeader>&amp;C&amp;"Times New Roman,Bold"&amp;16Milwaukee County Department of Health &amp; Human Services (DHHS)&amp;"Times New Roman,Regular"&amp;10
&amp;"Times New Roman,Bold"&amp;12Expense Report</oddHeader>
        <oddFooter>&amp;LMail to: Milwaukee County Department of Health &amp; Human Services
Attn: Fiscal Services
1220 West Vilet Street Suite 109, Milwaukee, WI 53205&amp;R&amp;"Times New Roman,Regular"&amp;8File: &amp;F
Worksheet: &amp;A
Printed: &amp;D
Form 162 Exp 6/08/05</oddFooter>
      </headerFooter>
    </customSheetView>
  </customSheetViews>
  <mergeCells count="13">
    <mergeCell ref="S8:T8"/>
    <mergeCell ref="B8:G8"/>
    <mergeCell ref="A58:G58"/>
    <mergeCell ref="B13:E13"/>
    <mergeCell ref="B53:C53"/>
    <mergeCell ref="S10:T10"/>
    <mergeCell ref="B14:E14"/>
    <mergeCell ref="Q5:R5"/>
    <mergeCell ref="B2:G2"/>
    <mergeCell ref="B4:G4"/>
    <mergeCell ref="B6:G6"/>
    <mergeCell ref="R4:T4"/>
    <mergeCell ref="R6:T6"/>
  </mergeCells>
  <phoneticPr fontId="0" type="noConversion"/>
  <pageMargins left="0.17" right="0.25" top="0.6" bottom="0.33" header="0.17" footer="0.17"/>
  <pageSetup scale="65" orientation="landscape" r:id="rId2"/>
  <headerFooter alignWithMargins="0">
    <oddHeader>&amp;C&amp;"Times New Roman,Bold"&amp;16Milwaukee County Department of Health and Human Services (DHHS)&amp;"Arial,Regular"&amp;10
&amp;"Arial,Bold"&amp;12Revenue and&amp;10 &amp;"Times New Roman,Bold"&amp;12Expense Report</oddHeader>
    <oddFooter>&amp;C&amp;A&amp;RRevised  1/18/23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9" r:id="rId5" name="Drop Down 5">
              <controlPr locked="0" defaultSize="0" autoLine="0" autoPict="0">
                <anchor moveWithCells="1">
                  <from>
                    <xdr:col>17</xdr:col>
                    <xdr:colOff>449580</xdr:colOff>
                    <xdr:row>1</xdr:row>
                    <xdr:rowOff>7620</xdr:rowOff>
                  </from>
                  <to>
                    <xdr:col>19</xdr:col>
                    <xdr:colOff>365760</xdr:colOff>
                    <xdr:row>1</xdr:row>
                    <xdr:rowOff>220980</xdr:rowOff>
                  </to>
                </anchor>
              </controlPr>
            </control>
          </mc:Choice>
        </mc:AlternateContent>
        <mc:AlternateContent xmlns:mc="http://schemas.openxmlformats.org/markup-compatibility/2006">
          <mc:Choice Requires="x14">
            <control shapeId="1056" r:id="rId6" name="Drop Down 32">
              <controlPr locked="0" defaultSize="0" autoLine="0" autoPict="0">
                <anchor moveWithCells="1">
                  <from>
                    <xdr:col>8</xdr:col>
                    <xdr:colOff>0</xdr:colOff>
                    <xdr:row>3</xdr:row>
                    <xdr:rowOff>0</xdr:rowOff>
                  </from>
                  <to>
                    <xdr:col>9</xdr:col>
                    <xdr:colOff>579120</xdr:colOff>
                    <xdr:row>4</xdr:row>
                    <xdr:rowOff>30480</xdr:rowOff>
                  </to>
                </anchor>
              </controlPr>
            </control>
          </mc:Choice>
        </mc:AlternateContent>
        <mc:AlternateContent xmlns:mc="http://schemas.openxmlformats.org/markup-compatibility/2006">
          <mc:Choice Requires="x14">
            <control shapeId="1059" r:id="rId7" name="Drop Down 35">
              <controlPr locked="0" defaultSize="0" autoLine="0" autoPict="0">
                <anchor moveWithCells="1">
                  <from>
                    <xdr:col>1</xdr:col>
                    <xdr:colOff>0</xdr:colOff>
                    <xdr:row>9</xdr:row>
                    <xdr:rowOff>60960</xdr:rowOff>
                  </from>
                  <to>
                    <xdr:col>2</xdr:col>
                    <xdr:colOff>533400</xdr:colOff>
                    <xdr:row>10</xdr:row>
                    <xdr:rowOff>30480</xdr:rowOff>
                  </to>
                </anchor>
              </controlPr>
            </control>
          </mc:Choice>
        </mc:AlternateContent>
        <mc:AlternateContent xmlns:mc="http://schemas.openxmlformats.org/markup-compatibility/2006">
          <mc:Choice Requires="x14">
            <control shapeId="1063" r:id="rId8" name="Drop Down 39">
              <controlPr locked="0" defaultSize="0" autoLine="0" autoPict="0">
                <anchor moveWithCells="1">
                  <from>
                    <xdr:col>6</xdr:col>
                    <xdr:colOff>60960</xdr:colOff>
                    <xdr:row>9</xdr:row>
                    <xdr:rowOff>60960</xdr:rowOff>
                  </from>
                  <to>
                    <xdr:col>7</xdr:col>
                    <xdr:colOff>480060</xdr:colOff>
                    <xdr:row>10</xdr:row>
                    <xdr:rowOff>30480</xdr:rowOff>
                  </to>
                </anchor>
              </controlPr>
            </control>
          </mc:Choice>
        </mc:AlternateContent>
        <mc:AlternateContent xmlns:mc="http://schemas.openxmlformats.org/markup-compatibility/2006">
          <mc:Choice Requires="x14">
            <control shapeId="1065" r:id="rId9" name="Drop Down 41">
              <controlPr locked="0" defaultSize="0" autoLine="0" autoPict="0">
                <anchor moveWithCells="1">
                  <from>
                    <xdr:col>6</xdr:col>
                    <xdr:colOff>0</xdr:colOff>
                    <xdr:row>13</xdr:row>
                    <xdr:rowOff>0</xdr:rowOff>
                  </from>
                  <to>
                    <xdr:col>7</xdr:col>
                    <xdr:colOff>7620</xdr:colOff>
                    <xdr:row>14</xdr:row>
                    <xdr:rowOff>0</xdr:rowOff>
                  </to>
                </anchor>
              </controlPr>
            </control>
          </mc:Choice>
        </mc:AlternateContent>
        <mc:AlternateContent xmlns:mc="http://schemas.openxmlformats.org/markup-compatibility/2006">
          <mc:Choice Requires="x14">
            <control shapeId="1067" r:id="rId10" name="Drop Down 43">
              <controlPr locked="0" defaultSize="0" autoLine="0" autoPict="0">
                <anchor moveWithCells="1">
                  <from>
                    <xdr:col>7</xdr:col>
                    <xdr:colOff>0</xdr:colOff>
                    <xdr:row>13</xdr:row>
                    <xdr:rowOff>0</xdr:rowOff>
                  </from>
                  <to>
                    <xdr:col>8</xdr:col>
                    <xdr:colOff>22860</xdr:colOff>
                    <xdr:row>14</xdr:row>
                    <xdr:rowOff>0</xdr:rowOff>
                  </to>
                </anchor>
              </controlPr>
            </control>
          </mc:Choice>
        </mc:AlternateContent>
        <mc:AlternateContent xmlns:mc="http://schemas.openxmlformats.org/markup-compatibility/2006">
          <mc:Choice Requires="x14">
            <control shapeId="1068" r:id="rId11" name="Drop Down 44">
              <controlPr locked="0" defaultSize="0" autoLine="0" autoPict="0">
                <anchor moveWithCells="1">
                  <from>
                    <xdr:col>8</xdr:col>
                    <xdr:colOff>7620</xdr:colOff>
                    <xdr:row>13</xdr:row>
                    <xdr:rowOff>7620</xdr:rowOff>
                  </from>
                  <to>
                    <xdr:col>9</xdr:col>
                    <xdr:colOff>30480</xdr:colOff>
                    <xdr:row>14</xdr:row>
                    <xdr:rowOff>7620</xdr:rowOff>
                  </to>
                </anchor>
              </controlPr>
            </control>
          </mc:Choice>
        </mc:AlternateContent>
        <mc:AlternateContent xmlns:mc="http://schemas.openxmlformats.org/markup-compatibility/2006">
          <mc:Choice Requires="x14">
            <control shapeId="1069" r:id="rId12" name="Drop Down 45">
              <controlPr locked="0" defaultSize="0" autoLine="0" autoPict="0">
                <anchor moveWithCells="1">
                  <from>
                    <xdr:col>9</xdr:col>
                    <xdr:colOff>7620</xdr:colOff>
                    <xdr:row>13</xdr:row>
                    <xdr:rowOff>7620</xdr:rowOff>
                  </from>
                  <to>
                    <xdr:col>10</xdr:col>
                    <xdr:colOff>30480</xdr:colOff>
                    <xdr:row>14</xdr:row>
                    <xdr:rowOff>7620</xdr:rowOff>
                  </to>
                </anchor>
              </controlPr>
            </control>
          </mc:Choice>
        </mc:AlternateContent>
        <mc:AlternateContent xmlns:mc="http://schemas.openxmlformats.org/markup-compatibility/2006">
          <mc:Choice Requires="x14">
            <control shapeId="1070" r:id="rId13" name="Drop Down 46">
              <controlPr locked="0" defaultSize="0" autoLine="0" autoPict="0">
                <anchor moveWithCells="1">
                  <from>
                    <xdr:col>10</xdr:col>
                    <xdr:colOff>7620</xdr:colOff>
                    <xdr:row>13</xdr:row>
                    <xdr:rowOff>0</xdr:rowOff>
                  </from>
                  <to>
                    <xdr:col>11</xdr:col>
                    <xdr:colOff>22860</xdr:colOff>
                    <xdr:row>14</xdr:row>
                    <xdr:rowOff>0</xdr:rowOff>
                  </to>
                </anchor>
              </controlPr>
            </control>
          </mc:Choice>
        </mc:AlternateContent>
        <mc:AlternateContent xmlns:mc="http://schemas.openxmlformats.org/markup-compatibility/2006">
          <mc:Choice Requires="x14">
            <control shapeId="1071" r:id="rId14" name="Drop Down 47">
              <controlPr locked="0" defaultSize="0" autoLine="0" autoPict="0">
                <anchor moveWithCells="1">
                  <from>
                    <xdr:col>11</xdr:col>
                    <xdr:colOff>685800</xdr:colOff>
                    <xdr:row>13</xdr:row>
                    <xdr:rowOff>7620</xdr:rowOff>
                  </from>
                  <to>
                    <xdr:col>13</xdr:col>
                    <xdr:colOff>7620</xdr:colOff>
                    <xdr:row>14</xdr:row>
                    <xdr:rowOff>7620</xdr:rowOff>
                  </to>
                </anchor>
              </controlPr>
            </control>
          </mc:Choice>
        </mc:AlternateContent>
        <mc:AlternateContent xmlns:mc="http://schemas.openxmlformats.org/markup-compatibility/2006">
          <mc:Choice Requires="x14">
            <control shapeId="1072" r:id="rId15" name="Drop Down 48">
              <controlPr locked="0" defaultSize="0" autoLine="0" autoPict="0">
                <anchor moveWithCells="1">
                  <from>
                    <xdr:col>10</xdr:col>
                    <xdr:colOff>655320</xdr:colOff>
                    <xdr:row>13</xdr:row>
                    <xdr:rowOff>7620</xdr:rowOff>
                  </from>
                  <to>
                    <xdr:col>12</xdr:col>
                    <xdr:colOff>7620</xdr:colOff>
                    <xdr:row>14</xdr:row>
                    <xdr:rowOff>7620</xdr:rowOff>
                  </to>
                </anchor>
              </controlPr>
            </control>
          </mc:Choice>
        </mc:AlternateContent>
        <mc:AlternateContent xmlns:mc="http://schemas.openxmlformats.org/markup-compatibility/2006">
          <mc:Choice Requires="x14">
            <control shapeId="1073" r:id="rId16" name="Drop Down 49">
              <controlPr locked="0" defaultSize="0" autoLine="0" autoPict="0">
                <anchor moveWithCells="1">
                  <from>
                    <xdr:col>13</xdr:col>
                    <xdr:colOff>0</xdr:colOff>
                    <xdr:row>13</xdr:row>
                    <xdr:rowOff>0</xdr:rowOff>
                  </from>
                  <to>
                    <xdr:col>14</xdr:col>
                    <xdr:colOff>38100</xdr:colOff>
                    <xdr:row>14</xdr:row>
                    <xdr:rowOff>0</xdr:rowOff>
                  </to>
                </anchor>
              </controlPr>
            </control>
          </mc:Choice>
        </mc:AlternateContent>
        <mc:AlternateContent xmlns:mc="http://schemas.openxmlformats.org/markup-compatibility/2006">
          <mc:Choice Requires="x14">
            <control shapeId="1074" r:id="rId17" name="Drop Down 50">
              <controlPr locked="0" defaultSize="0" autoLine="0" autoPict="0">
                <anchor moveWithCells="1">
                  <from>
                    <xdr:col>14</xdr:col>
                    <xdr:colOff>0</xdr:colOff>
                    <xdr:row>13</xdr:row>
                    <xdr:rowOff>0</xdr:rowOff>
                  </from>
                  <to>
                    <xdr:col>15</xdr:col>
                    <xdr:colOff>22860</xdr:colOff>
                    <xdr:row>14</xdr:row>
                    <xdr:rowOff>0</xdr:rowOff>
                  </to>
                </anchor>
              </controlPr>
            </control>
          </mc:Choice>
        </mc:AlternateContent>
        <mc:AlternateContent xmlns:mc="http://schemas.openxmlformats.org/markup-compatibility/2006">
          <mc:Choice Requires="x14">
            <control shapeId="1075" r:id="rId18" name="Drop Down 51">
              <controlPr locked="0" defaultSize="0" autoLine="0" autoPict="0">
                <anchor moveWithCells="1">
                  <from>
                    <xdr:col>15</xdr:col>
                    <xdr:colOff>0</xdr:colOff>
                    <xdr:row>13</xdr:row>
                    <xdr:rowOff>0</xdr:rowOff>
                  </from>
                  <to>
                    <xdr:col>16</xdr:col>
                    <xdr:colOff>30480</xdr:colOff>
                    <xdr:row>14</xdr:row>
                    <xdr:rowOff>0</xdr:rowOff>
                  </to>
                </anchor>
              </controlPr>
            </control>
          </mc:Choice>
        </mc:AlternateContent>
        <mc:AlternateContent xmlns:mc="http://schemas.openxmlformats.org/markup-compatibility/2006">
          <mc:Choice Requires="x14">
            <control shapeId="1076" r:id="rId19" name="Drop Down 52">
              <controlPr locked="0" defaultSize="0" autoLine="0" autoPict="0">
                <anchor moveWithCells="1">
                  <from>
                    <xdr:col>16</xdr:col>
                    <xdr:colOff>0</xdr:colOff>
                    <xdr:row>13</xdr:row>
                    <xdr:rowOff>0</xdr:rowOff>
                  </from>
                  <to>
                    <xdr:col>16</xdr:col>
                    <xdr:colOff>861060</xdr:colOff>
                    <xdr:row>14</xdr:row>
                    <xdr:rowOff>22860</xdr:rowOff>
                  </to>
                </anchor>
              </controlPr>
            </control>
          </mc:Choice>
        </mc:AlternateContent>
        <mc:AlternateContent xmlns:mc="http://schemas.openxmlformats.org/markup-compatibility/2006">
          <mc:Choice Requires="x14">
            <control shapeId="1077" r:id="rId20" name="Drop Down 53">
              <controlPr locked="0" defaultSize="0" autoLine="0" autoPict="0">
                <anchor moveWithCells="1">
                  <from>
                    <xdr:col>17</xdr:col>
                    <xdr:colOff>0</xdr:colOff>
                    <xdr:row>13</xdr:row>
                    <xdr:rowOff>0</xdr:rowOff>
                  </from>
                  <to>
                    <xdr:col>18</xdr:col>
                    <xdr:colOff>30480</xdr:colOff>
                    <xdr:row>14</xdr:row>
                    <xdr:rowOff>0</xdr:rowOff>
                  </to>
                </anchor>
              </controlPr>
            </control>
          </mc:Choice>
        </mc:AlternateContent>
        <mc:AlternateContent xmlns:mc="http://schemas.openxmlformats.org/markup-compatibility/2006">
          <mc:Choice Requires="x14">
            <control shapeId="1078" r:id="rId21" name="Drop Down 54">
              <controlPr locked="0" defaultSize="0" autoLine="0" autoPict="0">
                <anchor moveWithCells="1">
                  <from>
                    <xdr:col>18</xdr:col>
                    <xdr:colOff>0</xdr:colOff>
                    <xdr:row>13</xdr:row>
                    <xdr:rowOff>0</xdr:rowOff>
                  </from>
                  <to>
                    <xdr:col>19</xdr:col>
                    <xdr:colOff>22860</xdr:colOff>
                    <xdr:row>14</xdr:row>
                    <xdr:rowOff>0</xdr:rowOff>
                  </to>
                </anchor>
              </controlPr>
            </control>
          </mc:Choice>
        </mc:AlternateContent>
        <mc:AlternateContent xmlns:mc="http://schemas.openxmlformats.org/markup-compatibility/2006">
          <mc:Choice Requires="x14">
            <control shapeId="1079" r:id="rId22" name="Drop Down 55">
              <controlPr locked="0" defaultSize="0" autoLine="0" autoPict="0">
                <anchor moveWithCells="1">
                  <from>
                    <xdr:col>2</xdr:col>
                    <xdr:colOff>632460</xdr:colOff>
                    <xdr:row>9</xdr:row>
                    <xdr:rowOff>60960</xdr:rowOff>
                  </from>
                  <to>
                    <xdr:col>4</xdr:col>
                    <xdr:colOff>327660</xdr:colOff>
                    <xdr:row>10</xdr:row>
                    <xdr:rowOff>30480</xdr:rowOff>
                  </to>
                </anchor>
              </controlPr>
            </control>
          </mc:Choice>
        </mc:AlternateContent>
        <mc:AlternateContent xmlns:mc="http://schemas.openxmlformats.org/markup-compatibility/2006">
          <mc:Choice Requires="x14">
            <control shapeId="1080" r:id="rId23" name="Drop Down 56">
              <controlPr locked="0" defaultSize="0" autoLine="0" autoPict="0">
                <anchor moveWithCells="1">
                  <from>
                    <xdr:col>20</xdr:col>
                    <xdr:colOff>0</xdr:colOff>
                    <xdr:row>13</xdr:row>
                    <xdr:rowOff>0</xdr:rowOff>
                  </from>
                  <to>
                    <xdr:col>20</xdr:col>
                    <xdr:colOff>746760</xdr:colOff>
                    <xdr:row>14</xdr:row>
                    <xdr:rowOff>0</xdr:rowOff>
                  </to>
                </anchor>
              </controlPr>
            </control>
          </mc:Choice>
        </mc:AlternateContent>
        <mc:AlternateContent xmlns:mc="http://schemas.openxmlformats.org/markup-compatibility/2006">
          <mc:Choice Requires="x14">
            <control shapeId="1160" r:id="rId24" name="Drop Down 136">
              <controlPr locked="0" defaultSize="0" autoLine="0" autoPict="0">
                <anchor moveWithCells="1">
                  <from>
                    <xdr:col>1</xdr:col>
                    <xdr:colOff>22860</xdr:colOff>
                    <xdr:row>3</xdr:row>
                    <xdr:rowOff>152400</xdr:rowOff>
                  </from>
                  <to>
                    <xdr:col>1</xdr:col>
                    <xdr:colOff>502920</xdr:colOff>
                    <xdr:row>5</xdr:row>
                    <xdr:rowOff>0</xdr:rowOff>
                  </to>
                </anchor>
              </controlPr>
            </control>
          </mc:Choice>
        </mc:AlternateContent>
        <mc:AlternateContent xmlns:mc="http://schemas.openxmlformats.org/markup-compatibility/2006">
          <mc:Choice Requires="x14">
            <control shapeId="1161" r:id="rId25" name="Drop Down 137">
              <controlPr defaultSize="0" autoLine="0" autoPict="0">
                <anchor moveWithCells="1">
                  <from>
                    <xdr:col>1</xdr:col>
                    <xdr:colOff>525780</xdr:colOff>
                    <xdr:row>3</xdr:row>
                    <xdr:rowOff>152400</xdr:rowOff>
                  </from>
                  <to>
                    <xdr:col>6</xdr:col>
                    <xdr:colOff>708660</xdr:colOff>
                    <xdr:row>5</xdr:row>
                    <xdr:rowOff>7620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sheetPr>
  <dimension ref="A1:U63"/>
  <sheetViews>
    <sheetView showGridLines="0" topLeftCell="A9" zoomScale="110" zoomScaleNormal="110" workbookViewId="0">
      <pane xSplit="4" ySplit="2" topLeftCell="F11" activePane="bottomRight" state="frozen"/>
      <selection activeCell="AB12" sqref="AB12"/>
      <selection pane="topRight" activeCell="AB12" sqref="AB12"/>
      <selection pane="bottomLeft" activeCell="AB12" sqref="AB12"/>
      <selection pane="bottomRight" activeCell="S26" sqref="S26"/>
    </sheetView>
  </sheetViews>
  <sheetFormatPr defaultColWidth="8.88671875" defaultRowHeight="13.2"/>
  <cols>
    <col min="1" max="1" width="8.109375" style="14" customWidth="1"/>
    <col min="2" max="2" width="41.88671875" style="14" customWidth="1"/>
    <col min="3" max="3" width="0.77734375" style="14" hidden="1" customWidth="1"/>
    <col min="4" max="4" width="0.5546875" style="14" customWidth="1"/>
    <col min="5" max="5" width="10.77734375" style="14" customWidth="1"/>
    <col min="6" max="16" width="10.5546875" style="14" customWidth="1"/>
    <col min="17" max="17" width="9.5546875" style="14" customWidth="1"/>
    <col min="18" max="18" width="11.77734375" style="14" customWidth="1"/>
    <col min="19" max="19" width="13.44140625" style="14" customWidth="1"/>
    <col min="20" max="20" width="12.77734375" style="14" hidden="1" customWidth="1"/>
    <col min="21" max="21" width="14.6640625" style="14" customWidth="1"/>
    <col min="22" max="16384" width="8.88671875" style="14"/>
  </cols>
  <sheetData>
    <row r="1" spans="1:21" ht="21" customHeight="1"/>
    <row r="2" spans="1:21" s="18" customFormat="1" ht="18" customHeight="1">
      <c r="A2" s="15" t="s">
        <v>11</v>
      </c>
      <c r="B2" s="67" t="str">
        <f>IF(Exp!B2=0," ",Exp!B2)</f>
        <v xml:space="preserve"> </v>
      </c>
      <c r="C2" s="16"/>
      <c r="D2" s="16"/>
      <c r="E2" s="16"/>
      <c r="F2" s="16"/>
      <c r="G2" s="16"/>
      <c r="H2" s="16"/>
      <c r="I2" s="16"/>
      <c r="J2" s="16"/>
      <c r="K2" s="16"/>
      <c r="L2" s="16"/>
      <c r="M2" s="16"/>
      <c r="N2" s="16"/>
      <c r="O2" s="16"/>
      <c r="Q2" s="68" t="s">
        <v>12</v>
      </c>
      <c r="R2" s="601" t="str">
        <f>VLOOKUP(Exp!Y73,Exp!Y60:Z72,2)</f>
        <v>JANUARY</v>
      </c>
      <c r="S2" s="601"/>
      <c r="T2" s="15"/>
    </row>
    <row r="3" spans="1:21" s="18" customFormat="1" ht="15.6">
      <c r="A3" s="15"/>
      <c r="B3" s="16"/>
      <c r="C3" s="16"/>
      <c r="D3" s="16"/>
      <c r="E3" s="16"/>
      <c r="F3" s="16"/>
      <c r="G3" s="16"/>
      <c r="H3" s="16"/>
      <c r="I3" s="16"/>
      <c r="J3" s="16"/>
      <c r="K3" s="16"/>
      <c r="L3" s="16"/>
      <c r="M3" s="16"/>
      <c r="N3" s="16"/>
      <c r="O3" s="16"/>
      <c r="P3" s="16"/>
      <c r="Q3" s="15"/>
      <c r="T3" s="15"/>
    </row>
    <row r="4" spans="1:21" s="18" customFormat="1" ht="15.6">
      <c r="A4" s="15" t="s">
        <v>13</v>
      </c>
      <c r="B4" s="67" t="str">
        <f>IF(Exp!B4=0," ",Exp!B4)</f>
        <v xml:space="preserve"> </v>
      </c>
      <c r="C4" s="16"/>
      <c r="D4" s="16"/>
      <c r="E4" s="20" t="s">
        <v>226</v>
      </c>
      <c r="F4" s="69" t="str">
        <f>VLOOKUP(Exp!AB66,Exp!AA60:AB63,2)</f>
        <v>CYFS</v>
      </c>
      <c r="G4" s="70"/>
      <c r="H4" s="16"/>
      <c r="I4" s="16"/>
      <c r="J4" s="16"/>
      <c r="K4" s="16"/>
      <c r="L4" s="16"/>
      <c r="M4" s="16"/>
      <c r="N4" s="16"/>
      <c r="O4" s="16"/>
      <c r="P4" s="600" t="s">
        <v>14</v>
      </c>
      <c r="Q4" s="600"/>
      <c r="R4" s="602" t="str">
        <f>IF(Exp!R4=0," ",Exp!R4)</f>
        <v>Certified by</v>
      </c>
      <c r="S4" s="602"/>
      <c r="T4" s="15"/>
    </row>
    <row r="5" spans="1:21" s="18" customFormat="1" ht="15.6">
      <c r="A5" s="15"/>
      <c r="B5" s="16"/>
      <c r="C5" s="16"/>
      <c r="D5" s="16"/>
      <c r="E5" s="16"/>
      <c r="F5" s="16"/>
      <c r="G5" s="16"/>
      <c r="H5" s="16"/>
      <c r="I5" s="16"/>
      <c r="J5" s="16"/>
      <c r="K5" s="16"/>
      <c r="L5" s="16"/>
      <c r="M5" s="16"/>
      <c r="N5" s="16"/>
      <c r="O5" s="16"/>
      <c r="P5" s="16"/>
      <c r="R5" s="15" t="s">
        <v>15</v>
      </c>
    </row>
    <row r="6" spans="1:21" s="18" customFormat="1" ht="15.6">
      <c r="A6" s="15" t="s">
        <v>16</v>
      </c>
      <c r="B6" s="67" t="str">
        <f>IF(Exp!B6=0," ",Exp!B6)</f>
        <v xml:space="preserve"> </v>
      </c>
      <c r="C6" s="16"/>
      <c r="D6" s="16"/>
      <c r="E6" s="16"/>
      <c r="F6" s="16"/>
      <c r="G6" s="16"/>
      <c r="H6" s="16"/>
      <c r="I6" s="16"/>
      <c r="J6" s="16"/>
      <c r="K6" s="16"/>
      <c r="L6" s="16"/>
      <c r="M6" s="16"/>
      <c r="N6" s="16"/>
      <c r="O6" s="16"/>
      <c r="P6" s="16"/>
      <c r="Q6" s="15" t="s">
        <v>100</v>
      </c>
      <c r="R6" s="602" t="str">
        <f>IF(Exp!R6=0," ",Exp!R6)</f>
        <v xml:space="preserve"> </v>
      </c>
      <c r="S6" s="602"/>
      <c r="T6" s="15"/>
    </row>
    <row r="7" spans="1:21" s="18" customFormat="1" ht="15.6">
      <c r="A7" s="15"/>
      <c r="B7" s="16"/>
      <c r="C7" s="16"/>
      <c r="D7" s="16"/>
      <c r="E7" s="16"/>
      <c r="F7" s="16"/>
      <c r="G7" s="16"/>
      <c r="H7" s="16"/>
      <c r="I7" s="16"/>
      <c r="J7" s="16"/>
      <c r="K7" s="16"/>
      <c r="L7" s="16"/>
      <c r="M7" s="16"/>
      <c r="N7" s="16"/>
      <c r="O7" s="16"/>
      <c r="P7" s="16"/>
    </row>
    <row r="8" spans="1:21" s="18" customFormat="1" ht="15.6">
      <c r="A8" s="15" t="s">
        <v>17</v>
      </c>
      <c r="B8" s="67" t="str">
        <f>IF(Exp!B8=0," ",Exp!B8)</f>
        <v xml:space="preserve"> </v>
      </c>
      <c r="C8" s="16"/>
      <c r="D8" s="16"/>
      <c r="E8" s="16"/>
      <c r="F8" s="16"/>
      <c r="G8" s="16"/>
      <c r="H8" s="16"/>
      <c r="I8" s="16"/>
      <c r="J8" s="16"/>
      <c r="K8" s="16"/>
      <c r="L8" s="16"/>
      <c r="M8" s="16"/>
      <c r="N8" s="16"/>
      <c r="O8" s="16"/>
      <c r="P8" s="16"/>
      <c r="Q8" s="600" t="s">
        <v>18</v>
      </c>
      <c r="R8" s="600"/>
      <c r="S8" s="71" t="str">
        <f>IF(Exp!S8=0," ",Exp!S8)</f>
        <v xml:space="preserve"> </v>
      </c>
    </row>
    <row r="9" spans="1:21" ht="15.6">
      <c r="E9" s="324">
        <f>+Exp!I2</f>
        <v>2026</v>
      </c>
      <c r="T9" s="72"/>
    </row>
    <row r="10" spans="1:21" ht="39.75" customHeight="1">
      <c r="A10" s="73" t="s">
        <v>19</v>
      </c>
      <c r="B10" s="74" t="s">
        <v>20</v>
      </c>
      <c r="C10" s="75"/>
      <c r="D10" s="30">
        <v>1</v>
      </c>
      <c r="E10" s="26" t="str">
        <f>CONCATENATE( Exp!X97, "  ", "Revenue")</f>
        <v>JANUARY  Revenue</v>
      </c>
      <c r="F10" s="26" t="str">
        <f>CONCATENATE( Exp!Y97, "  ", "Revenue")</f>
        <v>FEBRUARY  Revenue</v>
      </c>
      <c r="G10" s="26" t="str">
        <f>CONCATENATE( Exp!Z97, "  ", "Revenue")</f>
        <v>MARCH  Revenue</v>
      </c>
      <c r="H10" s="26" t="str">
        <f>CONCATENATE( Exp!AA97, "  ", "Revenue")</f>
        <v>APRIL  Revenue</v>
      </c>
      <c r="I10" s="26" t="str">
        <f>CONCATENATE( Exp!AB97, "  ", "Revenue")</f>
        <v>MAY  Revenue</v>
      </c>
      <c r="J10" s="26" t="str">
        <f>CONCATENATE( Exp!AC97, "  ", "Revenue")</f>
        <v>JUNE  Revenue</v>
      </c>
      <c r="K10" s="26" t="str">
        <f>CONCATENATE( Exp!AD97, "  ", "Revenue")</f>
        <v>JULY  Revenue</v>
      </c>
      <c r="L10" s="26" t="str">
        <f>CONCATENATE( Exp!AE97, "  ", "Revenue")</f>
        <v>AUGUST  Revenue</v>
      </c>
      <c r="M10" s="26" t="str">
        <f>CONCATENATE( Exp!AF97, "  ", "Revenue")</f>
        <v>SEPTEMBER  Revenue</v>
      </c>
      <c r="N10" s="26" t="str">
        <f>CONCATENATE( Exp!AG97, "  ", "Revenue")</f>
        <v>OCTOBER  Revenue</v>
      </c>
      <c r="O10" s="26" t="str">
        <f>CONCATENATE( Exp!AH97, "  ", "Revenue")</f>
        <v>NOVEMBER  Revenue</v>
      </c>
      <c r="P10" s="26" t="str">
        <f>CONCATENATE( Exp!AI97, "  ", "Revenue")</f>
        <v>DECEMBER  Revenue</v>
      </c>
      <c r="Q10" s="26" t="str">
        <f>CONCATENATE( Exp!AJ97, "  ", "Revenue")</f>
        <v>FINAL  Revenue</v>
      </c>
      <c r="R10" s="76" t="s">
        <v>21</v>
      </c>
      <c r="S10" s="76" t="s">
        <v>73</v>
      </c>
      <c r="T10" s="76" t="str">
        <f>VLOOKUP(D10,$D$10:$Q$10,Exp!$Y$73+1)</f>
        <v>JANUARY  Revenue</v>
      </c>
      <c r="U10" s="76" t="s">
        <v>494</v>
      </c>
    </row>
    <row r="11" spans="1:21">
      <c r="A11" s="39"/>
      <c r="B11" s="77"/>
      <c r="C11" s="78"/>
      <c r="D11" s="78"/>
      <c r="E11" s="39"/>
      <c r="F11" s="39"/>
      <c r="G11" s="39"/>
      <c r="H11" s="39"/>
      <c r="I11" s="39"/>
      <c r="J11" s="39"/>
      <c r="K11" s="39"/>
      <c r="L11" s="39"/>
      <c r="M11" s="39"/>
      <c r="N11" s="39"/>
      <c r="O11" s="39"/>
      <c r="P11" s="39"/>
      <c r="Q11" s="237"/>
      <c r="R11" s="36" t="s">
        <v>24</v>
      </c>
      <c r="S11" s="36" t="s">
        <v>24</v>
      </c>
      <c r="T11" s="36" t="s">
        <v>24</v>
      </c>
      <c r="U11" s="39"/>
    </row>
    <row r="12" spans="1:21" ht="15.6">
      <c r="A12" s="38" t="s">
        <v>22</v>
      </c>
      <c r="B12" s="32" t="s">
        <v>23</v>
      </c>
      <c r="C12" s="30"/>
      <c r="D12" s="30">
        <v>1</v>
      </c>
      <c r="E12" s="476">
        <v>0</v>
      </c>
      <c r="F12" s="476">
        <v>0</v>
      </c>
      <c r="G12" s="476">
        <v>0</v>
      </c>
      <c r="H12" s="476">
        <v>0</v>
      </c>
      <c r="I12" s="476">
        <v>0</v>
      </c>
      <c r="J12" s="476">
        <v>0</v>
      </c>
      <c r="K12" s="476">
        <v>0</v>
      </c>
      <c r="L12" s="476">
        <v>0</v>
      </c>
      <c r="M12" s="476">
        <v>0</v>
      </c>
      <c r="N12" s="476">
        <v>0</v>
      </c>
      <c r="O12" s="476">
        <v>0</v>
      </c>
      <c r="P12" s="476">
        <v>0</v>
      </c>
      <c r="Q12" s="238">
        <v>0</v>
      </c>
      <c r="R12" s="189">
        <f>SUM(E12:Q12)</f>
        <v>0</v>
      </c>
      <c r="S12" s="472">
        <v>0</v>
      </c>
      <c r="T12" s="6">
        <f>VLOOKUP(D12,$D$12:$Q$47,Exp!$Y$73+1)</f>
        <v>0</v>
      </c>
      <c r="U12" s="39"/>
    </row>
    <row r="13" spans="1:21" ht="15.6">
      <c r="A13" s="38">
        <v>4100</v>
      </c>
      <c r="B13" s="32" t="s">
        <v>25</v>
      </c>
      <c r="C13" s="30"/>
      <c r="D13" s="30">
        <v>2</v>
      </c>
      <c r="E13" s="476">
        <v>0</v>
      </c>
      <c r="F13" s="476">
        <v>0</v>
      </c>
      <c r="G13" s="476">
        <v>0</v>
      </c>
      <c r="H13" s="476">
        <v>0</v>
      </c>
      <c r="I13" s="476">
        <v>0</v>
      </c>
      <c r="J13" s="476">
        <v>0</v>
      </c>
      <c r="K13" s="476">
        <v>0</v>
      </c>
      <c r="L13" s="476">
        <v>0</v>
      </c>
      <c r="M13" s="476">
        <v>0</v>
      </c>
      <c r="N13" s="476">
        <v>0</v>
      </c>
      <c r="O13" s="476">
        <v>0</v>
      </c>
      <c r="P13" s="476">
        <v>0</v>
      </c>
      <c r="Q13" s="238">
        <v>0</v>
      </c>
      <c r="R13" s="189">
        <f t="shared" ref="R13:R52" si="0">SUM(E13:Q13)</f>
        <v>0</v>
      </c>
      <c r="S13" s="472">
        <v>0</v>
      </c>
      <c r="T13" s="6">
        <f>VLOOKUP(D13,$D$12:$Q$47,Exp!$Y$73+1)</f>
        <v>0</v>
      </c>
      <c r="U13" s="39"/>
    </row>
    <row r="14" spans="1:21" ht="15.6">
      <c r="A14" s="38">
        <v>4600</v>
      </c>
      <c r="B14" s="32" t="s">
        <v>228</v>
      </c>
      <c r="C14" s="30"/>
      <c r="D14" s="30">
        <v>3</v>
      </c>
      <c r="E14" s="476">
        <v>0</v>
      </c>
      <c r="F14" s="476">
        <v>0</v>
      </c>
      <c r="G14" s="476">
        <v>0</v>
      </c>
      <c r="H14" s="476">
        <v>0</v>
      </c>
      <c r="I14" s="476">
        <v>0</v>
      </c>
      <c r="J14" s="476">
        <v>0</v>
      </c>
      <c r="K14" s="476">
        <v>0</v>
      </c>
      <c r="L14" s="476">
        <v>0</v>
      </c>
      <c r="M14" s="476">
        <v>0</v>
      </c>
      <c r="N14" s="476">
        <v>0</v>
      </c>
      <c r="O14" s="476">
        <v>0</v>
      </c>
      <c r="P14" s="476">
        <v>0</v>
      </c>
      <c r="Q14" s="238">
        <v>0</v>
      </c>
      <c r="R14" s="189">
        <f t="shared" si="0"/>
        <v>0</v>
      </c>
      <c r="S14" s="472">
        <v>0</v>
      </c>
      <c r="T14" s="6">
        <f>VLOOKUP(D14,$D$12:$Q$47,Exp!$Y$73+1)</f>
        <v>0</v>
      </c>
      <c r="U14" s="39"/>
    </row>
    <row r="15" spans="1:21" ht="15.6">
      <c r="A15" s="38">
        <v>4700</v>
      </c>
      <c r="B15" s="32" t="s">
        <v>229</v>
      </c>
      <c r="C15" s="30"/>
      <c r="D15" s="30">
        <v>4</v>
      </c>
      <c r="E15" s="476">
        <v>0</v>
      </c>
      <c r="F15" s="476">
        <v>0</v>
      </c>
      <c r="G15" s="476">
        <v>0</v>
      </c>
      <c r="H15" s="476">
        <v>0</v>
      </c>
      <c r="I15" s="476">
        <v>0</v>
      </c>
      <c r="J15" s="476">
        <v>0</v>
      </c>
      <c r="K15" s="476">
        <v>0</v>
      </c>
      <c r="L15" s="476">
        <v>0</v>
      </c>
      <c r="M15" s="476">
        <v>0</v>
      </c>
      <c r="N15" s="476">
        <v>0</v>
      </c>
      <c r="O15" s="476">
        <v>0</v>
      </c>
      <c r="P15" s="476">
        <v>0</v>
      </c>
      <c r="Q15" s="238">
        <v>0</v>
      </c>
      <c r="R15" s="189">
        <f t="shared" si="0"/>
        <v>0</v>
      </c>
      <c r="S15" s="472">
        <v>0</v>
      </c>
      <c r="T15" s="6">
        <f>VLOOKUP(D15,$D$12:$Q$47,Exp!$Y$73+1)</f>
        <v>0</v>
      </c>
      <c r="U15" s="39"/>
    </row>
    <row r="16" spans="1:21" ht="15.6">
      <c r="A16" s="38" t="s">
        <v>26</v>
      </c>
      <c r="B16" s="32" t="s">
        <v>27</v>
      </c>
      <c r="C16" s="30"/>
      <c r="D16" s="30">
        <v>5</v>
      </c>
      <c r="E16" s="476">
        <v>0</v>
      </c>
      <c r="F16" s="476">
        <v>0</v>
      </c>
      <c r="G16" s="476">
        <v>0</v>
      </c>
      <c r="H16" s="476">
        <v>0</v>
      </c>
      <c r="I16" s="476">
        <v>0</v>
      </c>
      <c r="J16" s="476">
        <v>0</v>
      </c>
      <c r="K16" s="476">
        <v>0</v>
      </c>
      <c r="L16" s="476">
        <v>0</v>
      </c>
      <c r="M16" s="476">
        <v>0</v>
      </c>
      <c r="N16" s="476">
        <v>0</v>
      </c>
      <c r="O16" s="476">
        <v>0</v>
      </c>
      <c r="P16" s="476">
        <v>0</v>
      </c>
      <c r="Q16" s="238">
        <v>0</v>
      </c>
      <c r="R16" s="189">
        <f t="shared" si="0"/>
        <v>0</v>
      </c>
      <c r="S16" s="472">
        <v>0</v>
      </c>
      <c r="T16" s="6">
        <f>VLOOKUP(D16,$D$12:$Q$47,Exp!$Y$73+1)</f>
        <v>0</v>
      </c>
      <c r="U16" s="39"/>
    </row>
    <row r="17" spans="1:21" ht="15.6">
      <c r="A17" s="38"/>
      <c r="B17" s="406" t="str">
        <f>Month!A30</f>
        <v>OAA Title III B</v>
      </c>
      <c r="C17" s="30" t="s">
        <v>407</v>
      </c>
      <c r="D17" s="30">
        <v>6</v>
      </c>
      <c r="E17" s="189">
        <f>+Jan!$F$32+Jan!$F$54</f>
        <v>0</v>
      </c>
      <c r="F17" s="189">
        <f>+Feb!$F$32+Feb!$F$54</f>
        <v>0</v>
      </c>
      <c r="G17" s="189">
        <f>+Mar!$F$32+Mar!$F$54</f>
        <v>0</v>
      </c>
      <c r="H17" s="189">
        <f>+Apr!$F$32+Apr!$F$54</f>
        <v>0</v>
      </c>
      <c r="I17" s="189">
        <f>+May!$F$32+May!$F$54</f>
        <v>0</v>
      </c>
      <c r="J17" s="189">
        <f>+Jun!$F$32+Jun!$F$54</f>
        <v>0</v>
      </c>
      <c r="K17" s="189">
        <f>+Jul!$F$32+Jul!$F$54</f>
        <v>0</v>
      </c>
      <c r="L17" s="189">
        <f>+Aug!$F$32+Aug!$F$54</f>
        <v>0</v>
      </c>
      <c r="M17" s="189">
        <f>+Sep!$F$32+Sep!$F$54</f>
        <v>0</v>
      </c>
      <c r="N17" s="189">
        <f>+Oct!$F$32+Oct!$F$54</f>
        <v>0</v>
      </c>
      <c r="O17" s="189">
        <f>+Nov!$F$32+Nov!$F$54</f>
        <v>0</v>
      </c>
      <c r="P17" s="189">
        <f>+Dec!$F$32+Dec!$F$54</f>
        <v>0</v>
      </c>
      <c r="Q17" s="238"/>
      <c r="R17" s="189">
        <f>SUM(E17:Q17)</f>
        <v>0</v>
      </c>
      <c r="S17" s="472">
        <v>0</v>
      </c>
      <c r="T17" s="6">
        <f>VLOOKUP(D17,$D$12:$Q$47,Exp!$Y$73+1)</f>
        <v>0</v>
      </c>
      <c r="U17" s="585">
        <f>-Rev!S17+R17/Exp!$Y$73*Exp!$D$53</f>
        <v>0</v>
      </c>
    </row>
    <row r="18" spans="1:21" ht="15.6">
      <c r="A18" s="38"/>
      <c r="B18" s="406" t="str">
        <f>Month!A31</f>
        <v>OAA Title III C1</v>
      </c>
      <c r="C18" s="30"/>
      <c r="D18" s="30">
        <v>7</v>
      </c>
      <c r="E18" s="189">
        <f>+Jan!$G$41</f>
        <v>0</v>
      </c>
      <c r="F18" s="189">
        <f>+Feb!$G$41</f>
        <v>0</v>
      </c>
      <c r="G18" s="189">
        <f>+Mar!$G$41</f>
        <v>0</v>
      </c>
      <c r="H18" s="189">
        <f>+Apr!$G$41</f>
        <v>0</v>
      </c>
      <c r="I18" s="189">
        <f>+May!$G$41</f>
        <v>0</v>
      </c>
      <c r="J18" s="189">
        <f>+Jun!$G$41</f>
        <v>0</v>
      </c>
      <c r="K18" s="189">
        <f>+Jul!$G$41</f>
        <v>0</v>
      </c>
      <c r="L18" s="189">
        <f>+Aug!$G$41</f>
        <v>0</v>
      </c>
      <c r="M18" s="189">
        <f>+Sep!$G$41</f>
        <v>0</v>
      </c>
      <c r="N18" s="189">
        <f>+Oct!$G$41</f>
        <v>0</v>
      </c>
      <c r="O18" s="189">
        <f>+Nov!$G$41</f>
        <v>0</v>
      </c>
      <c r="P18" s="189">
        <f>+Dec!$G$41</f>
        <v>0</v>
      </c>
      <c r="Q18" s="238"/>
      <c r="R18" s="189">
        <f t="shared" si="0"/>
        <v>0</v>
      </c>
      <c r="S18" s="472">
        <v>0</v>
      </c>
      <c r="T18" s="6">
        <f>VLOOKUP(D18,$D$12:$Q$47,Exp!$Y$73+1)</f>
        <v>0</v>
      </c>
      <c r="U18" s="585">
        <f>-Rev!S18+R18/Exp!$Y$73*Exp!$D$53</f>
        <v>0</v>
      </c>
    </row>
    <row r="19" spans="1:21" ht="15.6">
      <c r="A19" s="38"/>
      <c r="B19" s="406" t="str">
        <f>Month!A32</f>
        <v>OAA Title III C2</v>
      </c>
      <c r="C19" s="30" t="s">
        <v>408</v>
      </c>
      <c r="D19" s="30">
        <v>8</v>
      </c>
      <c r="E19" s="189">
        <f>+Jan!$H$41</f>
        <v>0</v>
      </c>
      <c r="F19" s="189">
        <f>+Feb!$H$41</f>
        <v>0</v>
      </c>
      <c r="G19" s="189">
        <f>+Mar!$H$41</f>
        <v>0</v>
      </c>
      <c r="H19" s="189">
        <f>+Apr!$H$41</f>
        <v>0</v>
      </c>
      <c r="I19" s="189">
        <f>+May!$H$41</f>
        <v>0</v>
      </c>
      <c r="J19" s="189">
        <f>+Jun!$H$41</f>
        <v>0</v>
      </c>
      <c r="K19" s="189">
        <f>+Jul!$H$41</f>
        <v>0</v>
      </c>
      <c r="L19" s="189">
        <f>+Aug!$H$41</f>
        <v>0</v>
      </c>
      <c r="M19" s="189">
        <f>+Sep!$H$41</f>
        <v>0</v>
      </c>
      <c r="N19" s="189">
        <f>+Oct!$H$41</f>
        <v>0</v>
      </c>
      <c r="O19" s="189">
        <f>+Nov!$H$41</f>
        <v>0</v>
      </c>
      <c r="P19" s="189">
        <f>+Dec!$H$41</f>
        <v>0</v>
      </c>
      <c r="Q19" s="238"/>
      <c r="R19" s="189">
        <f t="shared" si="0"/>
        <v>0</v>
      </c>
      <c r="S19" s="472"/>
      <c r="T19" s="6">
        <f>VLOOKUP(D19,$D$12:$Q$47,Exp!$Y$73+1)</f>
        <v>0</v>
      </c>
      <c r="U19" s="585">
        <f>-Rev!S19+R19/Exp!$Y$73*Exp!$D$53</f>
        <v>0</v>
      </c>
    </row>
    <row r="20" spans="1:21" ht="15.6">
      <c r="A20" s="38"/>
      <c r="B20" s="406" t="str">
        <f>Month!A33</f>
        <v>OAA Title III E</v>
      </c>
      <c r="C20" s="30" t="s">
        <v>409</v>
      </c>
      <c r="D20" s="30">
        <v>9</v>
      </c>
      <c r="E20" s="189">
        <f>+Jan!$I$48</f>
        <v>0</v>
      </c>
      <c r="F20" s="189">
        <f>+Feb!$I$48</f>
        <v>0</v>
      </c>
      <c r="G20" s="189">
        <f>+Mar!$I$48</f>
        <v>0</v>
      </c>
      <c r="H20" s="189">
        <f>+Apr!$I$48</f>
        <v>0</v>
      </c>
      <c r="I20" s="189">
        <f>+May!$I$48</f>
        <v>0</v>
      </c>
      <c r="J20" s="189">
        <f>+Jun!$I$48</f>
        <v>0</v>
      </c>
      <c r="K20" s="189">
        <f>+Jul!$I$48</f>
        <v>0</v>
      </c>
      <c r="L20" s="189">
        <f>+Aug!$I$48</f>
        <v>0</v>
      </c>
      <c r="M20" s="189">
        <f>+Sep!$I$48</f>
        <v>0</v>
      </c>
      <c r="N20" s="189">
        <f>+Oct!$I$48</f>
        <v>0</v>
      </c>
      <c r="O20" s="189">
        <f>+Nov!$I$48</f>
        <v>0</v>
      </c>
      <c r="P20" s="189">
        <f>+Dec!$I$48</f>
        <v>0</v>
      </c>
      <c r="Q20" s="238"/>
      <c r="R20" s="189">
        <f t="shared" si="0"/>
        <v>0</v>
      </c>
      <c r="S20" s="472">
        <v>0</v>
      </c>
      <c r="T20" s="6">
        <f>VLOOKUP(D20,$D$12:$Q$47,Exp!$Y$73+1)</f>
        <v>0</v>
      </c>
      <c r="U20" s="585">
        <f>-Rev!S20+R20/Exp!$Y$73*Exp!$D$53</f>
        <v>0</v>
      </c>
    </row>
    <row r="21" spans="1:21" ht="15.6" hidden="1">
      <c r="A21" s="38"/>
      <c r="B21" s="406" t="str">
        <f>Month!A34</f>
        <v>OAA ARPA Title III B</v>
      </c>
      <c r="C21" s="30" t="s">
        <v>410</v>
      </c>
      <c r="D21" s="30">
        <v>10</v>
      </c>
      <c r="E21" s="189">
        <f>+Jan!$J$32+Jan!$J$54</f>
        <v>0</v>
      </c>
      <c r="F21" s="189">
        <f>+Feb!$J$32</f>
        <v>0</v>
      </c>
      <c r="G21" s="189">
        <f>+Mar!$J$32</f>
        <v>0</v>
      </c>
      <c r="H21" s="189">
        <f>+Apr!$J$32</f>
        <v>0</v>
      </c>
      <c r="I21" s="189">
        <f>+May!$J$32</f>
        <v>0</v>
      </c>
      <c r="J21" s="189">
        <f>+Jun!$J$32</f>
        <v>0</v>
      </c>
      <c r="K21" s="189">
        <f>+Jul!$J$32</f>
        <v>0</v>
      </c>
      <c r="L21" s="189">
        <f>+Aug!$J$32</f>
        <v>0</v>
      </c>
      <c r="M21" s="189">
        <f>+Sep!$J$32</f>
        <v>0</v>
      </c>
      <c r="N21" s="189">
        <f>+Oct!$J$32</f>
        <v>0</v>
      </c>
      <c r="O21" s="189">
        <f>+Nov!$J$32</f>
        <v>0</v>
      </c>
      <c r="P21" s="189">
        <f>+Dec!$J$32</f>
        <v>0</v>
      </c>
      <c r="Q21" s="238"/>
      <c r="R21" s="189">
        <f t="shared" si="0"/>
        <v>0</v>
      </c>
      <c r="S21" s="472">
        <v>0</v>
      </c>
      <c r="T21" s="6">
        <f>VLOOKUP(D21,$D$12:$Q$47,Exp!$Y$73+1)</f>
        <v>0</v>
      </c>
      <c r="U21" s="585">
        <f>-Rev!S21+R21/Exp!$Y$73*Exp!$D$53</f>
        <v>0</v>
      </c>
    </row>
    <row r="22" spans="1:21" ht="15.6" hidden="1">
      <c r="A22" s="38"/>
      <c r="B22" s="406" t="str">
        <f>Month!A35</f>
        <v>OAA ARPA Title III C1</v>
      </c>
      <c r="C22" s="30" t="s">
        <v>411</v>
      </c>
      <c r="D22" s="30">
        <v>11</v>
      </c>
      <c r="E22" s="189">
        <f>+Jan!$K$41</f>
        <v>0</v>
      </c>
      <c r="F22" s="189">
        <f>+Feb!$K$41</f>
        <v>0</v>
      </c>
      <c r="G22" s="189">
        <f>+Mar!$K$41</f>
        <v>0</v>
      </c>
      <c r="H22" s="189">
        <f>+Apr!$K$41</f>
        <v>0</v>
      </c>
      <c r="I22" s="189">
        <f>+May!$K$41</f>
        <v>0</v>
      </c>
      <c r="J22" s="189">
        <f>+Jun!$K$41</f>
        <v>0</v>
      </c>
      <c r="K22" s="189">
        <f>+Jul!$K$41</f>
        <v>0</v>
      </c>
      <c r="L22" s="189">
        <f>+Aug!$K$41</f>
        <v>0</v>
      </c>
      <c r="M22" s="189">
        <f>+Sep!$K$41</f>
        <v>0</v>
      </c>
      <c r="N22" s="189">
        <f>+Oct!$K$41</f>
        <v>0</v>
      </c>
      <c r="O22" s="189">
        <f>+Nov!$K$41</f>
        <v>0</v>
      </c>
      <c r="P22" s="189">
        <f>+Dec!$K$41</f>
        <v>0</v>
      </c>
      <c r="Q22" s="238"/>
      <c r="R22" s="189">
        <f t="shared" si="0"/>
        <v>0</v>
      </c>
      <c r="S22" s="472">
        <v>0</v>
      </c>
      <c r="T22" s="6">
        <f>VLOOKUP(D22,$D$12:$Q$47,Exp!$Y$73+1)</f>
        <v>0</v>
      </c>
      <c r="U22" s="585">
        <f>-Rev!S22+R22/Exp!$Y$73*Exp!$D$53</f>
        <v>0</v>
      </c>
    </row>
    <row r="23" spans="1:21" ht="15.6" hidden="1">
      <c r="A23" s="38"/>
      <c r="B23" s="406" t="str">
        <f>Month!A36</f>
        <v>OAA APRA Title III C2</v>
      </c>
      <c r="C23" s="30" t="s">
        <v>412</v>
      </c>
      <c r="D23" s="30">
        <v>12</v>
      </c>
      <c r="E23" s="189">
        <f>+Jan!$L$41</f>
        <v>0</v>
      </c>
      <c r="F23" s="189">
        <f>+Feb!$L$41</f>
        <v>0</v>
      </c>
      <c r="G23" s="189">
        <f>+Mar!$L$41</f>
        <v>0</v>
      </c>
      <c r="H23" s="189">
        <f>+Apr!$L$41</f>
        <v>0</v>
      </c>
      <c r="I23" s="189">
        <f>+May!$L$41</f>
        <v>0</v>
      </c>
      <c r="J23" s="189">
        <f>+Jun!$L$41</f>
        <v>0</v>
      </c>
      <c r="K23" s="189">
        <f>+Jul!$L$41</f>
        <v>0</v>
      </c>
      <c r="L23" s="189">
        <f>+Aug!$L$41</f>
        <v>0</v>
      </c>
      <c r="M23" s="189">
        <f>+Sep!$L$41</f>
        <v>0</v>
      </c>
      <c r="N23" s="189">
        <f>+Oct!$L$41</f>
        <v>0</v>
      </c>
      <c r="O23" s="189">
        <f>+Nov!$L$41</f>
        <v>0</v>
      </c>
      <c r="P23" s="189">
        <f>+Dec!$L$41</f>
        <v>0</v>
      </c>
      <c r="Q23" s="238"/>
      <c r="R23" s="189">
        <f t="shared" si="0"/>
        <v>0</v>
      </c>
      <c r="S23" s="472">
        <v>0</v>
      </c>
      <c r="T23" s="6">
        <f>VLOOKUP(D23,$D$12:$Q$47,Exp!$Y$73+1)</f>
        <v>0</v>
      </c>
      <c r="U23" s="585">
        <f>-Rev!S23+R23/Exp!$Y$73*Exp!$D$53</f>
        <v>0</v>
      </c>
    </row>
    <row r="24" spans="1:21" ht="15.6">
      <c r="A24" s="38"/>
      <c r="B24" s="406" t="str">
        <f>Month!A37</f>
        <v>Tax Levy</v>
      </c>
      <c r="C24" s="30" t="s">
        <v>364</v>
      </c>
      <c r="D24" s="30">
        <v>13</v>
      </c>
      <c r="E24" s="189">
        <f>+Jan!$M$32+Jan!$M$41+Jan!$M$48</f>
        <v>0</v>
      </c>
      <c r="F24" s="189">
        <f>+Feb!$M$32+Feb!$M$41+Feb!$M$48</f>
        <v>0</v>
      </c>
      <c r="G24" s="189">
        <f>+Mar!$M$32+Mar!$M$41+Mar!$M$48</f>
        <v>0</v>
      </c>
      <c r="H24" s="189">
        <f>+Apr!$M$32+Apr!$M$41+Apr!$M$48</f>
        <v>0</v>
      </c>
      <c r="I24" s="189">
        <f>+May!$M$32+May!$M$41+May!$M$48</f>
        <v>0</v>
      </c>
      <c r="J24" s="189">
        <f>+Jun!$M$32+Jun!$M$41+Jun!$M$48</f>
        <v>0</v>
      </c>
      <c r="K24" s="189">
        <f>+Jul!$M$32+Jul!$M$41+Jul!$M$48</f>
        <v>0</v>
      </c>
      <c r="L24" s="189">
        <f>+Aug!$M$32+Aug!$M$41+Aug!$M$48</f>
        <v>0</v>
      </c>
      <c r="M24" s="189">
        <f>+Sep!$M$32+Sep!$M$41+Sep!$M$48</f>
        <v>0</v>
      </c>
      <c r="N24" s="189">
        <f>+Oct!$M$32+Oct!$M$41+Oct!$M$48</f>
        <v>0</v>
      </c>
      <c r="O24" s="189">
        <f>+Nov!$M$32+Nov!$M$41+Nov!$M$48</f>
        <v>0</v>
      </c>
      <c r="P24" s="189">
        <f>+Dec!$M$32+Dec!$M$41+Dec!$M$48</f>
        <v>0</v>
      </c>
      <c r="Q24" s="238"/>
      <c r="R24" s="189">
        <f t="shared" si="0"/>
        <v>0</v>
      </c>
      <c r="S24" s="472">
        <v>0</v>
      </c>
      <c r="T24" s="6">
        <f>VLOOKUP(D24,$D$12:$Q$47,Exp!$Y$73+1)</f>
        <v>0</v>
      </c>
      <c r="U24" s="585">
        <f>-Rev!S24+R24/Exp!$Y$73*Exp!$D$53</f>
        <v>0</v>
      </c>
    </row>
    <row r="25" spans="1:21" ht="15.6">
      <c r="A25" s="38"/>
      <c r="B25" s="406" t="str">
        <f>Month!A38</f>
        <v>Basic County Allocation (BCA)</v>
      </c>
      <c r="C25" s="30"/>
      <c r="D25" s="30">
        <v>14</v>
      </c>
      <c r="E25" s="189">
        <f>+Jan!$N$32+Jan!$N$41+Jan!$N$48</f>
        <v>0</v>
      </c>
      <c r="F25" s="189">
        <f>+Feb!$N$32+Feb!$N$41+Feb!$N$48</f>
        <v>0</v>
      </c>
      <c r="G25" s="189">
        <f>+Mar!$N$32+Mar!$N$41+Mar!$N$48</f>
        <v>0</v>
      </c>
      <c r="H25" s="189">
        <f>+Apr!$N$32+Apr!$N$41+Apr!$N$48</f>
        <v>0</v>
      </c>
      <c r="I25" s="189">
        <f>+May!$N$32+May!$N$41+May!$N$48</f>
        <v>0</v>
      </c>
      <c r="J25" s="189">
        <f>+Jun!$N$32+Jun!$N$41+Jun!$N$48</f>
        <v>0</v>
      </c>
      <c r="K25" s="189">
        <f>+Jul!$N$32+Jul!$N$41+Jul!$N$48</f>
        <v>0</v>
      </c>
      <c r="L25" s="189">
        <f>+Aug!$N$32+Aug!$N$41+Aug!$N$48</f>
        <v>0</v>
      </c>
      <c r="M25" s="189">
        <f>+Sep!$N$32+Sep!$N$41+Sep!$N$48</f>
        <v>0</v>
      </c>
      <c r="N25" s="189">
        <f>+Oct!$N$32+Oct!$N$41+Oct!$N$48</f>
        <v>0</v>
      </c>
      <c r="O25" s="189">
        <f>+Nov!$N$32+Nov!$N$41+Nov!$N$48</f>
        <v>0</v>
      </c>
      <c r="P25" s="189">
        <f>+Dec!$N$32+Dec!$N$41+Dec!$N$48</f>
        <v>0</v>
      </c>
      <c r="Q25" s="238"/>
      <c r="R25" s="189">
        <f t="shared" si="0"/>
        <v>0</v>
      </c>
      <c r="S25" s="472"/>
      <c r="T25" s="6">
        <f>VLOOKUP(D25,$D$12:$Q$47,Exp!$Y$73+1)</f>
        <v>0</v>
      </c>
      <c r="U25" s="585">
        <f>-Rev!S25+R25/Exp!$Y$73*Exp!$D$53</f>
        <v>0</v>
      </c>
    </row>
    <row r="26" spans="1:21" ht="15.6">
      <c r="A26" s="38"/>
      <c r="B26" s="406" t="str">
        <f>Month!A39</f>
        <v>85.21 Funds</v>
      </c>
      <c r="C26" s="30"/>
      <c r="D26" s="30">
        <v>15</v>
      </c>
      <c r="E26" s="189">
        <f>+Jan!$O$32+Jan!$O$41</f>
        <v>0</v>
      </c>
      <c r="F26" s="189">
        <f>+Feb!$O$32+Feb!$O$41</f>
        <v>0</v>
      </c>
      <c r="G26" s="189">
        <f>+Mar!$O$32+Mar!$O$41</f>
        <v>0</v>
      </c>
      <c r="H26" s="189">
        <f>+Apr!$O$32+Apr!$O$41</f>
        <v>0</v>
      </c>
      <c r="I26" s="189">
        <f>+May!$O$32+May!$O$41</f>
        <v>0</v>
      </c>
      <c r="J26" s="189">
        <f>+Jun!$O$32+Jun!$O$41</f>
        <v>0</v>
      </c>
      <c r="K26" s="189">
        <f>+Jul!$O$32+Jul!$O$41</f>
        <v>0</v>
      </c>
      <c r="L26" s="189">
        <f>+Aug!$O$32+Aug!$O$41</f>
        <v>0</v>
      </c>
      <c r="M26" s="189">
        <f>+Sep!$O$32+Sep!$O$41</f>
        <v>0</v>
      </c>
      <c r="N26" s="189">
        <f>+Oct!$O$32+Oct!$O$41</f>
        <v>0</v>
      </c>
      <c r="O26" s="189">
        <f>+Nov!$O$32+Nov!$O$41</f>
        <v>0</v>
      </c>
      <c r="P26" s="189">
        <f>+Dec!$O$32+Dec!$O$41</f>
        <v>0</v>
      </c>
      <c r="Q26" s="238"/>
      <c r="R26" s="189">
        <f t="shared" si="0"/>
        <v>0</v>
      </c>
      <c r="S26" s="472"/>
      <c r="T26" s="6">
        <f>VLOOKUP(D26,$D$12:$Q$47,Exp!$Y$73+1)</f>
        <v>0</v>
      </c>
      <c r="U26" s="585">
        <f>-Rev!S26+R26/Exp!$Y$73*Exp!$D$53</f>
        <v>0</v>
      </c>
    </row>
    <row r="27" spans="1:21" ht="15.6">
      <c r="A27" s="515"/>
      <c r="B27" s="448" t="str">
        <f>Month!A40</f>
        <v>AFCSP funds</v>
      </c>
      <c r="C27" s="30"/>
      <c r="D27" s="30">
        <v>16</v>
      </c>
      <c r="E27" s="189">
        <f>+Jan!$P$32+Jan!$P$41+Jan!$P$48</f>
        <v>0</v>
      </c>
      <c r="F27" s="189">
        <f>+Feb!$P$32+Feb!$P$41+Feb!$P$48</f>
        <v>0</v>
      </c>
      <c r="G27" s="189">
        <f>+Mar!$P$32+Mar!$P$41+Mar!$P$48</f>
        <v>0</v>
      </c>
      <c r="H27" s="189">
        <f>+Apr!$P$32+Apr!$P$41+Apr!$P$48</f>
        <v>0</v>
      </c>
      <c r="I27" s="189">
        <f>+May!$P$32+May!$P$41+May!$P$48</f>
        <v>0</v>
      </c>
      <c r="J27" s="189">
        <f>+Jun!$P$32+Jun!$P$41+Jun!$P$48</f>
        <v>0</v>
      </c>
      <c r="K27" s="189">
        <f>+Jul!$P$32+Jul!$P$41+Jul!$P$48</f>
        <v>0</v>
      </c>
      <c r="L27" s="189">
        <f>+Aug!$P$32+Aug!$P$41+Aug!$P$48</f>
        <v>0</v>
      </c>
      <c r="M27" s="189">
        <f>+Sep!$P$32+Sep!$P$41+Sep!$P$48</f>
        <v>0</v>
      </c>
      <c r="N27" s="189">
        <f>+Oct!$P$32+Oct!$P$41+Oct!$P$48</f>
        <v>0</v>
      </c>
      <c r="O27" s="189">
        <f>+Nov!$P$32+Nov!$P$41+Nov!$P$48</f>
        <v>0</v>
      </c>
      <c r="P27" s="189">
        <f>+Dec!$P$32+Dec!$P$41+Dec!$P$48</f>
        <v>0</v>
      </c>
      <c r="Q27" s="238"/>
      <c r="R27" s="189">
        <f t="shared" si="0"/>
        <v>0</v>
      </c>
      <c r="S27" s="472"/>
      <c r="T27" s="6">
        <f>VLOOKUP(D27,$D$12:$Q$47,Exp!$Y$73+1)</f>
        <v>0</v>
      </c>
      <c r="U27" s="585">
        <f>-Rev!S27+R27/Exp!$Y$73*Exp!$D$53</f>
        <v>0</v>
      </c>
    </row>
    <row r="28" spans="1:21" ht="15.6">
      <c r="A28" s="38"/>
      <c r="B28" s="406" t="str">
        <f>Month!A41</f>
        <v>SCSP</v>
      </c>
      <c r="C28" s="30"/>
      <c r="D28" s="30">
        <v>17</v>
      </c>
      <c r="E28" s="569">
        <v>0</v>
      </c>
      <c r="F28" s="569">
        <v>0</v>
      </c>
      <c r="G28" s="569">
        <v>0</v>
      </c>
      <c r="H28" s="569">
        <v>0</v>
      </c>
      <c r="I28" s="569">
        <v>0</v>
      </c>
      <c r="J28" s="569">
        <v>0</v>
      </c>
      <c r="K28" s="569">
        <v>0</v>
      </c>
      <c r="L28" s="569">
        <v>0</v>
      </c>
      <c r="M28" s="569">
        <v>0</v>
      </c>
      <c r="N28" s="569">
        <v>0</v>
      </c>
      <c r="O28" s="569">
        <v>0</v>
      </c>
      <c r="P28" s="569">
        <v>0</v>
      </c>
      <c r="Q28" s="238"/>
      <c r="R28" s="189">
        <f t="shared" si="0"/>
        <v>0</v>
      </c>
      <c r="S28" s="472"/>
      <c r="T28" s="6">
        <f>VLOOKUP(D28,$D$12:$Q$47,Exp!$Y$73+1)</f>
        <v>0</v>
      </c>
      <c r="U28" s="585">
        <f>-Rev!S28+R28/Exp!$Y$73*Exp!$D$53</f>
        <v>0</v>
      </c>
    </row>
    <row r="29" spans="1:21" ht="15.6">
      <c r="A29" s="516"/>
      <c r="B29" s="456" t="str">
        <f>Month!A42</f>
        <v>EBS County</v>
      </c>
      <c r="C29" s="30"/>
      <c r="D29" s="30">
        <v>18</v>
      </c>
      <c r="E29" s="189">
        <f>+Jan!$M$55</f>
        <v>0</v>
      </c>
      <c r="F29" s="189">
        <f>+Feb!$M$55</f>
        <v>0</v>
      </c>
      <c r="G29" s="189">
        <f>+Mar!$M$55</f>
        <v>0</v>
      </c>
      <c r="H29" s="189">
        <f>+Apr!$M$55</f>
        <v>0</v>
      </c>
      <c r="I29" s="189">
        <f>+May!$M$55</f>
        <v>0</v>
      </c>
      <c r="J29" s="189">
        <f>+Jun!$M$55</f>
        <v>0</v>
      </c>
      <c r="K29" s="189">
        <f>+Jul!$M$55</f>
        <v>0</v>
      </c>
      <c r="L29" s="189">
        <f>+Aug!$M$55</f>
        <v>0</v>
      </c>
      <c r="M29" s="189">
        <f>+Sep!$M$55</f>
        <v>0</v>
      </c>
      <c r="N29" s="189">
        <f>+Oct!$M$55</f>
        <v>0</v>
      </c>
      <c r="O29" s="189">
        <f>+Nov!$M$55</f>
        <v>0</v>
      </c>
      <c r="P29" s="189">
        <f>+Dec!$M$55</f>
        <v>0</v>
      </c>
      <c r="Q29" s="238"/>
      <c r="R29" s="189">
        <f t="shared" si="0"/>
        <v>0</v>
      </c>
      <c r="S29" s="472">
        <v>0</v>
      </c>
      <c r="T29" s="6">
        <f>VLOOKUP(D29,$D$12:$Q$47,Exp!$Y$73+1)</f>
        <v>0</v>
      </c>
      <c r="U29" s="585">
        <f>-Rev!S29+R29/Exp!$Y$73*Exp!$D$53</f>
        <v>0</v>
      </c>
    </row>
    <row r="30" spans="1:21" ht="15.6">
      <c r="A30" s="516"/>
      <c r="B30" s="456" t="str">
        <f>Month!A43</f>
        <v>EBS state</v>
      </c>
      <c r="C30" s="30"/>
      <c r="D30" s="30">
        <v>19</v>
      </c>
      <c r="E30" s="189">
        <f>+Jan!$N$55</f>
        <v>0</v>
      </c>
      <c r="F30" s="189">
        <f>+Feb!$N$55</f>
        <v>0</v>
      </c>
      <c r="G30" s="189">
        <f>+Mar!$N$55</f>
        <v>0</v>
      </c>
      <c r="H30" s="189">
        <f>+Apr!$N$55</f>
        <v>0</v>
      </c>
      <c r="I30" s="189">
        <f>+May!$N$55</f>
        <v>0</v>
      </c>
      <c r="J30" s="189">
        <f>+Jun!$N$55</f>
        <v>0</v>
      </c>
      <c r="K30" s="189">
        <f>+Jul!$N$55</f>
        <v>0</v>
      </c>
      <c r="L30" s="189">
        <f>+Aug!$N$55</f>
        <v>0</v>
      </c>
      <c r="M30" s="189">
        <f>+Sep!$N$55</f>
        <v>0</v>
      </c>
      <c r="N30" s="189">
        <f>+Oct!$N$55</f>
        <v>0</v>
      </c>
      <c r="O30" s="189">
        <f>+Nov!$N$55</f>
        <v>0</v>
      </c>
      <c r="P30" s="189">
        <f>+Dec!$N$55</f>
        <v>0</v>
      </c>
      <c r="Q30" s="238"/>
      <c r="R30" s="189">
        <f t="shared" si="0"/>
        <v>0</v>
      </c>
      <c r="S30" s="472">
        <v>0</v>
      </c>
      <c r="T30" s="6">
        <f>VLOOKUP(D30,$D$12:$Q$47,Exp!$Y$73+1)</f>
        <v>0</v>
      </c>
      <c r="U30" s="585">
        <f>-Rev!S30+R30/Exp!$Y$73*Exp!$D$53</f>
        <v>0</v>
      </c>
    </row>
    <row r="31" spans="1:21" ht="15.6">
      <c r="A31" s="516"/>
      <c r="B31" s="456" t="str">
        <f>Month!A44</f>
        <v>OCI</v>
      </c>
      <c r="C31" s="30"/>
      <c r="D31" s="30">
        <v>20</v>
      </c>
      <c r="E31" s="189">
        <f>+Jan!$O$55</f>
        <v>0</v>
      </c>
      <c r="F31" s="189">
        <f>+Feb!$O$55</f>
        <v>0</v>
      </c>
      <c r="G31" s="189">
        <f>+Mar!$O$55</f>
        <v>0</v>
      </c>
      <c r="H31" s="189">
        <f>+Apr!$O$55</f>
        <v>0</v>
      </c>
      <c r="I31" s="189">
        <f>+May!$O$55</f>
        <v>0</v>
      </c>
      <c r="J31" s="189">
        <f>+Jun!$O$55</f>
        <v>0</v>
      </c>
      <c r="K31" s="189">
        <f>+Jul!$O$55</f>
        <v>0</v>
      </c>
      <c r="L31" s="189">
        <f>+Aug!$O$55</f>
        <v>0</v>
      </c>
      <c r="M31" s="189">
        <f>+Sep!$O$55</f>
        <v>0</v>
      </c>
      <c r="N31" s="189">
        <f>+Oct!$O$55</f>
        <v>0</v>
      </c>
      <c r="O31" s="189">
        <f>+Nov!$O$55</f>
        <v>0</v>
      </c>
      <c r="P31" s="189">
        <f>+Dec!$O$55</f>
        <v>0</v>
      </c>
      <c r="Q31" s="238"/>
      <c r="R31" s="189">
        <f t="shared" si="0"/>
        <v>0</v>
      </c>
      <c r="S31" s="472">
        <v>0</v>
      </c>
      <c r="T31" s="6">
        <f>VLOOKUP(D31,$D$12:$Q$47,Exp!$Y$73+1)</f>
        <v>0</v>
      </c>
      <c r="U31" s="585">
        <f>-Rev!S31+R31/Exp!$Y$73*Exp!$D$53</f>
        <v>0</v>
      </c>
    </row>
    <row r="32" spans="1:21" ht="15.6">
      <c r="A32" s="516"/>
      <c r="B32" s="456" t="str">
        <f>Month!A45</f>
        <v>SHIP</v>
      </c>
      <c r="C32" s="30"/>
      <c r="D32" s="30">
        <v>21</v>
      </c>
      <c r="E32" s="189">
        <f>+Jan!$P$55</f>
        <v>0</v>
      </c>
      <c r="F32" s="189">
        <f>+Feb!$P$55</f>
        <v>0</v>
      </c>
      <c r="G32" s="189">
        <f>+Mar!$P$55</f>
        <v>0</v>
      </c>
      <c r="H32" s="189">
        <f>+Apr!$P$55</f>
        <v>0</v>
      </c>
      <c r="I32" s="189">
        <f>+May!$P$55</f>
        <v>0</v>
      </c>
      <c r="J32" s="189">
        <f>+Jun!$P$55</f>
        <v>0</v>
      </c>
      <c r="K32" s="189">
        <f>+Jul!$P$55</f>
        <v>0</v>
      </c>
      <c r="L32" s="189">
        <f>+Aug!$P$55</f>
        <v>0</v>
      </c>
      <c r="M32" s="189">
        <f>+Sep!$P$55</f>
        <v>0</v>
      </c>
      <c r="N32" s="189">
        <f>+Oct!$P$55</f>
        <v>0</v>
      </c>
      <c r="O32" s="189">
        <f>+Nov!$P$55</f>
        <v>0</v>
      </c>
      <c r="P32" s="189">
        <f>+Dec!$P$55</f>
        <v>0</v>
      </c>
      <c r="Q32" s="238"/>
      <c r="R32" s="189">
        <f t="shared" si="0"/>
        <v>0</v>
      </c>
      <c r="S32" s="472">
        <v>0</v>
      </c>
      <c r="T32" s="6">
        <f>VLOOKUP(D32,$D$12:$Q$47,Exp!$Y$73+1)</f>
        <v>0</v>
      </c>
      <c r="U32" s="585">
        <f>-Rev!S32+R32/Exp!$Y$73*Exp!$D$53</f>
        <v>0</v>
      </c>
    </row>
    <row r="33" spans="1:21" ht="15.6">
      <c r="A33" s="516"/>
      <c r="B33" s="456" t="str">
        <f>Month!A46</f>
        <v>MIPPA</v>
      </c>
      <c r="C33" s="30"/>
      <c r="D33" s="30">
        <v>22</v>
      </c>
      <c r="E33" s="189">
        <f>+Jan!$Q$55</f>
        <v>0</v>
      </c>
      <c r="F33" s="189">
        <f>+Feb!$Q$55</f>
        <v>0</v>
      </c>
      <c r="G33" s="189">
        <f>+Mar!$Q$55</f>
        <v>0</v>
      </c>
      <c r="H33" s="189">
        <f>+Apr!$Q$55</f>
        <v>0</v>
      </c>
      <c r="I33" s="189">
        <f>+May!$Q$55</f>
        <v>0</v>
      </c>
      <c r="J33" s="189">
        <f>+Jun!$Q$55</f>
        <v>0</v>
      </c>
      <c r="K33" s="189">
        <f>+Jul!$Q$55</f>
        <v>0</v>
      </c>
      <c r="L33" s="189">
        <f>+Aug!$Q$55</f>
        <v>0</v>
      </c>
      <c r="M33" s="189">
        <f>+Sep!$Q$55</f>
        <v>0</v>
      </c>
      <c r="N33" s="189">
        <f>+Oct!$Q$55</f>
        <v>0</v>
      </c>
      <c r="O33" s="189">
        <f>+Nov!$Q$55</f>
        <v>0</v>
      </c>
      <c r="P33" s="189">
        <f>+Dec!$Q$55</f>
        <v>0</v>
      </c>
      <c r="Q33" s="238"/>
      <c r="R33" s="189">
        <f t="shared" si="0"/>
        <v>0</v>
      </c>
      <c r="S33" s="472">
        <v>0</v>
      </c>
      <c r="T33" s="6">
        <f>VLOOKUP(D33,$D$12:$Q$47,Exp!$Y$73+1)</f>
        <v>0</v>
      </c>
      <c r="U33" s="585">
        <f>-Rev!S33+R33/Exp!$Y$73*Exp!$D$53</f>
        <v>0</v>
      </c>
    </row>
    <row r="34" spans="1:21" ht="15.6">
      <c r="A34" s="38"/>
      <c r="B34" s="406" t="str">
        <f>Month!A47</f>
        <v>Non Federal Match - Cash</v>
      </c>
      <c r="C34" s="30"/>
      <c r="D34" s="30">
        <v>23</v>
      </c>
      <c r="E34" s="189">
        <f>+Jan!$Q$32+Jan!$Q$41+Jan!$Q$48+Jan!$R$55</f>
        <v>0</v>
      </c>
      <c r="F34" s="189">
        <f>+Feb!$Q$32+Feb!$Q$41+Feb!$Q$48+Feb!$R$55</f>
        <v>0</v>
      </c>
      <c r="G34" s="189">
        <f>+Mar!$Q$32+Mar!$Q$41+Mar!$Q$48+Mar!$R$55</f>
        <v>0</v>
      </c>
      <c r="H34" s="189">
        <f>+Apr!$Q$32+Apr!$Q$41+Apr!$Q$48+Apr!$R$55</f>
        <v>0</v>
      </c>
      <c r="I34" s="189">
        <f>+May!$Q$32+May!$Q$41+May!$Q$48+May!$R$55</f>
        <v>0</v>
      </c>
      <c r="J34" s="189">
        <f>+Jun!$Q$32+Jun!$Q$41+Jun!$Q$48+Jun!$R$55</f>
        <v>0</v>
      </c>
      <c r="K34" s="189">
        <f>+Jul!$Q$32+Jul!$Q$41+Jul!$Q$48+Jul!$R$55</f>
        <v>0</v>
      </c>
      <c r="L34" s="189">
        <f>+Aug!$Q$32+Aug!$Q$41+Aug!$Q$48+Aug!$R$55</f>
        <v>0</v>
      </c>
      <c r="M34" s="189">
        <f>+Sep!$Q$32+Sep!$Q$41+Sep!$Q$48+Sep!$R$55</f>
        <v>0</v>
      </c>
      <c r="N34" s="189">
        <f>+Oct!$Q$32+Oct!$Q$41+Oct!$Q$48+Oct!$R$55</f>
        <v>0</v>
      </c>
      <c r="O34" s="189">
        <f>+Nov!$Q$32+Nov!$Q$41+Nov!$Q$48+Nov!$R$55</f>
        <v>0</v>
      </c>
      <c r="P34" s="189">
        <f>+Dec!$Q$32+Dec!$Q$41+Dec!$Q$48+Dec!$R$55</f>
        <v>0</v>
      </c>
      <c r="Q34" s="238"/>
      <c r="R34" s="189">
        <f t="shared" si="0"/>
        <v>0</v>
      </c>
      <c r="S34" s="505"/>
      <c r="T34" s="6">
        <f>VLOOKUP(D34,$D$12:$Q$47,Exp!$Y$73+1)</f>
        <v>0</v>
      </c>
      <c r="U34" s="585">
        <f>-Rev!S34+R34/Exp!$Y$73*Exp!$D$53</f>
        <v>0</v>
      </c>
    </row>
    <row r="35" spans="1:21" ht="15.6">
      <c r="A35" s="38"/>
      <c r="B35" s="406" t="str">
        <f>Month!A48</f>
        <v>Non Federal Match - In-kind</v>
      </c>
      <c r="C35" s="30"/>
      <c r="D35" s="30">
        <v>24</v>
      </c>
      <c r="E35" s="189">
        <f>+Jan!$R$32+Jan!$R$41+Jan!$R$48+Jan!$S$54</f>
        <v>0</v>
      </c>
      <c r="F35" s="189">
        <f>+Feb!$R$32+Feb!$R$41+Feb!$R$48+Feb!$S$54</f>
        <v>0</v>
      </c>
      <c r="G35" s="189">
        <f>+Mar!$R$32+Mar!$R$41+Mar!$R$48+Mar!$S$54</f>
        <v>0</v>
      </c>
      <c r="H35" s="189">
        <f>+Apr!$R$32+Apr!$R$41+Apr!$R$48+Apr!$S$54</f>
        <v>0</v>
      </c>
      <c r="I35" s="189">
        <f>+May!$R$32+May!$R$41+May!$R$48+May!$S$54</f>
        <v>0</v>
      </c>
      <c r="J35" s="189">
        <f>+Jun!$R$32+Jun!$R$41+Jun!$R$48+Jun!$S$54</f>
        <v>0</v>
      </c>
      <c r="K35" s="189">
        <f>+Jul!$R$32+Jul!$R$41+Jul!$R$48+Jul!$S$54</f>
        <v>0</v>
      </c>
      <c r="L35" s="189">
        <f>+Aug!$R$32+Aug!$R$41+Aug!$R$48+Aug!$S$54</f>
        <v>0</v>
      </c>
      <c r="M35" s="189">
        <f>+Sep!$R$32+Sep!$R$41+Sep!$R$48+Sep!$S$54</f>
        <v>0</v>
      </c>
      <c r="N35" s="189">
        <f>+Oct!$R$32+Oct!$R$41+Oct!$R$48+Oct!$S$54</f>
        <v>0</v>
      </c>
      <c r="O35" s="189">
        <f>+Nov!$R$32+Nov!$R$41+Nov!$R$48+Nov!$S$54</f>
        <v>0</v>
      </c>
      <c r="P35" s="189">
        <f>+Dec!$R$32+Dec!$R$41+Dec!$R$48+Dec!$S$54</f>
        <v>0</v>
      </c>
      <c r="Q35" s="238"/>
      <c r="R35" s="189">
        <f t="shared" si="0"/>
        <v>0</v>
      </c>
      <c r="S35" s="505"/>
      <c r="T35" s="6">
        <f>VLOOKUP(D35,$D$12:$Q$47,Exp!$Y$73+1)</f>
        <v>0</v>
      </c>
      <c r="U35" s="585">
        <f>-Rev!S35+R35/Exp!$Y$73*Exp!$D$53</f>
        <v>0</v>
      </c>
    </row>
    <row r="36" spans="1:21" ht="15.6">
      <c r="A36" s="38"/>
      <c r="B36" s="406" t="str">
        <f>Month!A49</f>
        <v>Other (local, State, Fed)</v>
      </c>
      <c r="C36" s="30"/>
      <c r="D36" s="30">
        <v>25</v>
      </c>
      <c r="E36" s="189">
        <f>+Jan!$S$32+Jan!$S$41+Jan!$S$48+Jan!$T$54</f>
        <v>0</v>
      </c>
      <c r="F36" s="189">
        <f>+Feb!$S$32+Feb!$S$41+Feb!$S$48+Feb!$T$54</f>
        <v>0</v>
      </c>
      <c r="G36" s="189">
        <f>+Mar!$S$32+Mar!$S$41+Mar!$S$48+Mar!$T$54</f>
        <v>0</v>
      </c>
      <c r="H36" s="189">
        <f>+Apr!$S$32+Apr!$S$41+Apr!$S$48+Apr!$T$54</f>
        <v>0</v>
      </c>
      <c r="I36" s="189">
        <f>+May!$S$32+May!$S$41+May!$S$48+May!$T$54</f>
        <v>0</v>
      </c>
      <c r="J36" s="189">
        <f>+Jun!$S$32+Jun!$S$41+Jun!$S$48+Jun!$T$54</f>
        <v>0</v>
      </c>
      <c r="K36" s="189">
        <f>+Jul!$S$32+Jul!$S$41+Jul!$S$48+Jul!$T$54</f>
        <v>0</v>
      </c>
      <c r="L36" s="189">
        <f>+Aug!$S$32+Aug!$S$41+Aug!$S$48+Aug!$T$54</f>
        <v>0</v>
      </c>
      <c r="M36" s="189">
        <f>+Sep!$S$32+Sep!$S$41+Sep!$S$48+Sep!$T$54</f>
        <v>0</v>
      </c>
      <c r="N36" s="189">
        <f>+Oct!$S$32+Oct!$S$41+Oct!$S$48+Oct!$T$54</f>
        <v>0</v>
      </c>
      <c r="O36" s="189">
        <f>+Nov!$S$32+Nov!$S$41+Nov!$S$48+Nov!$T$54</f>
        <v>0</v>
      </c>
      <c r="P36" s="189">
        <f>+Dec!$S$32+Dec!$S$41+Dec!$S$48+Dec!$T$54</f>
        <v>0</v>
      </c>
      <c r="Q36" s="238"/>
      <c r="R36" s="189">
        <f t="shared" si="0"/>
        <v>0</v>
      </c>
      <c r="S36" s="472"/>
      <c r="T36" s="6">
        <f>VLOOKUP(D36,$D$12:$Q$47,Exp!$Y$73+1)</f>
        <v>0</v>
      </c>
      <c r="U36" s="585">
        <f>-Rev!S36+R36/Exp!$Y$73*Exp!$D$53</f>
        <v>0</v>
      </c>
    </row>
    <row r="37" spans="1:21" ht="15.6">
      <c r="A37" s="38"/>
      <c r="B37" s="406" t="str">
        <f>Month!A50</f>
        <v>Program Income</v>
      </c>
      <c r="C37" s="30"/>
      <c r="D37" s="30">
        <v>26</v>
      </c>
      <c r="E37" s="189">
        <f>+Jan!$T$32+Jan!$T$41+Jan!$T$48+Jan!$U$54</f>
        <v>0</v>
      </c>
      <c r="F37" s="189">
        <f>+Feb!$T$32+Feb!$T$41+Feb!$T$48+Feb!$U$54</f>
        <v>0</v>
      </c>
      <c r="G37" s="189">
        <f>+Mar!$T$32+Mar!$T$41+Mar!$T$48+Mar!$U$54</f>
        <v>0</v>
      </c>
      <c r="H37" s="189">
        <f>+Jan!$T$32+Jan!$T$41+Jan!$T$48+Jan!$U$54</f>
        <v>0</v>
      </c>
      <c r="I37" s="189">
        <f>+May!$T$32+May!$T$41+May!$T$48+May!$U$54</f>
        <v>0</v>
      </c>
      <c r="J37" s="189">
        <f>+Jun!$T$32+Jun!$T$41+Jun!$T$48+Jun!$U$54</f>
        <v>0</v>
      </c>
      <c r="K37" s="189">
        <f>+Jul!$T$32+Jul!$T$41+Jul!$T$48+Jul!$U$54</f>
        <v>0</v>
      </c>
      <c r="L37" s="189">
        <f>+Aug!$T$32+Aug!$T$41+Aug!$T$48+Aug!$U$54</f>
        <v>0</v>
      </c>
      <c r="M37" s="189">
        <f>+Sep!$T$32+Sep!$T$41+Sep!$T$48+Sep!$U$54</f>
        <v>0</v>
      </c>
      <c r="N37" s="189">
        <f>+Oct!$T$32+Oct!$T$41+Oct!$T$48+Oct!$U$54</f>
        <v>0</v>
      </c>
      <c r="O37" s="189">
        <f>+Nov!$T$32+Nov!$T$41+Nov!$T$48+Nov!$U$54</f>
        <v>0</v>
      </c>
      <c r="P37" s="189">
        <f>+Dec!$T$32+Dec!$T$41+Dec!$T$48+Dec!$U$54</f>
        <v>0</v>
      </c>
      <c r="Q37" s="238"/>
      <c r="R37" s="189">
        <f>SUM(E37:Q37)</f>
        <v>0</v>
      </c>
      <c r="S37" s="505"/>
      <c r="T37" s="6">
        <f>VLOOKUP(D37,$D$12:$Q$47,Exp!$Y$73+1)</f>
        <v>0</v>
      </c>
      <c r="U37" s="585">
        <f>-Rev!S37+R37/Exp!$Y$73*Exp!$D$53</f>
        <v>0</v>
      </c>
    </row>
    <row r="38" spans="1:21" ht="15.6">
      <c r="A38" s="38" t="s">
        <v>28</v>
      </c>
      <c r="B38" s="32" t="s">
        <v>29</v>
      </c>
      <c r="C38" s="30"/>
      <c r="D38" s="30">
        <v>27</v>
      </c>
      <c r="E38" s="476">
        <v>0</v>
      </c>
      <c r="F38" s="476">
        <v>0</v>
      </c>
      <c r="G38" s="476">
        <v>0</v>
      </c>
      <c r="H38" s="476">
        <v>0</v>
      </c>
      <c r="I38" s="476">
        <v>0</v>
      </c>
      <c r="J38" s="476">
        <v>0</v>
      </c>
      <c r="K38" s="476">
        <v>0</v>
      </c>
      <c r="L38" s="476">
        <v>0</v>
      </c>
      <c r="M38" s="476">
        <v>0</v>
      </c>
      <c r="N38" s="476">
        <v>0</v>
      </c>
      <c r="O38" s="476">
        <v>0</v>
      </c>
      <c r="P38" s="476">
        <v>0</v>
      </c>
      <c r="Q38" s="238">
        <v>0</v>
      </c>
      <c r="R38" s="189">
        <f t="shared" si="0"/>
        <v>0</v>
      </c>
      <c r="S38" s="472">
        <v>0</v>
      </c>
      <c r="T38" s="6">
        <f>VLOOKUP(D38,$D$12:$Q$47,Exp!$Y$73+1)</f>
        <v>0</v>
      </c>
      <c r="U38" s="39"/>
    </row>
    <row r="39" spans="1:21" ht="15.6">
      <c r="A39" s="38">
        <v>6200</v>
      </c>
      <c r="B39" s="32" t="s">
        <v>30</v>
      </c>
      <c r="C39" s="30"/>
      <c r="D39" s="30">
        <v>28</v>
      </c>
      <c r="E39" s="476">
        <v>0</v>
      </c>
      <c r="F39" s="476">
        <v>0</v>
      </c>
      <c r="G39" s="476">
        <v>0</v>
      </c>
      <c r="H39" s="476">
        <v>0</v>
      </c>
      <c r="I39" s="476">
        <v>0</v>
      </c>
      <c r="J39" s="476">
        <v>0</v>
      </c>
      <c r="K39" s="476">
        <v>0</v>
      </c>
      <c r="L39" s="476">
        <v>0</v>
      </c>
      <c r="M39" s="476">
        <v>0</v>
      </c>
      <c r="N39" s="476">
        <v>0</v>
      </c>
      <c r="O39" s="476">
        <v>0</v>
      </c>
      <c r="P39" s="476">
        <v>0</v>
      </c>
      <c r="Q39" s="238">
        <v>0</v>
      </c>
      <c r="R39" s="189">
        <f t="shared" si="0"/>
        <v>0</v>
      </c>
      <c r="S39" s="472">
        <v>0</v>
      </c>
      <c r="T39" s="6">
        <f>VLOOKUP(D39,$D$12:$Q$47,Exp!$Y$73+1)</f>
        <v>0</v>
      </c>
      <c r="U39" s="39"/>
    </row>
    <row r="40" spans="1:21" ht="15.6">
      <c r="A40" s="38">
        <v>6206</v>
      </c>
      <c r="B40" s="32" t="s">
        <v>31</v>
      </c>
      <c r="C40" s="30"/>
      <c r="D40" s="30">
        <v>29</v>
      </c>
      <c r="E40" s="476">
        <v>0</v>
      </c>
      <c r="F40" s="476">
        <v>0</v>
      </c>
      <c r="G40" s="476">
        <v>0</v>
      </c>
      <c r="H40" s="476">
        <v>0</v>
      </c>
      <c r="I40" s="476">
        <v>0</v>
      </c>
      <c r="J40" s="476">
        <v>0</v>
      </c>
      <c r="K40" s="476">
        <v>0</v>
      </c>
      <c r="L40" s="476">
        <v>0</v>
      </c>
      <c r="M40" s="476">
        <v>0</v>
      </c>
      <c r="N40" s="476">
        <v>0</v>
      </c>
      <c r="O40" s="476">
        <v>0</v>
      </c>
      <c r="P40" s="476">
        <v>0</v>
      </c>
      <c r="Q40" s="238">
        <v>0</v>
      </c>
      <c r="R40" s="189">
        <f t="shared" si="0"/>
        <v>0</v>
      </c>
      <c r="S40" s="472">
        <v>0</v>
      </c>
      <c r="T40" s="6">
        <f>VLOOKUP(D40,$D$12:$Q$47,Exp!$Y$73+1)</f>
        <v>0</v>
      </c>
      <c r="U40" s="39"/>
    </row>
    <row r="41" spans="1:21" ht="15.6">
      <c r="A41" s="38" t="s">
        <v>32</v>
      </c>
      <c r="B41" s="32" t="s">
        <v>33</v>
      </c>
      <c r="C41" s="30"/>
      <c r="D41" s="30">
        <v>30</v>
      </c>
      <c r="E41" s="476">
        <v>0</v>
      </c>
      <c r="F41" s="476">
        <v>0</v>
      </c>
      <c r="G41" s="476">
        <v>0</v>
      </c>
      <c r="H41" s="476">
        <v>0</v>
      </c>
      <c r="I41" s="476">
        <v>0</v>
      </c>
      <c r="J41" s="476">
        <v>0</v>
      </c>
      <c r="K41" s="476">
        <v>0</v>
      </c>
      <c r="L41" s="476">
        <v>0</v>
      </c>
      <c r="M41" s="476">
        <v>0</v>
      </c>
      <c r="N41" s="476">
        <v>0</v>
      </c>
      <c r="O41" s="476">
        <v>0</v>
      </c>
      <c r="P41" s="476">
        <v>0</v>
      </c>
      <c r="Q41" s="238">
        <v>0</v>
      </c>
      <c r="R41" s="189">
        <f t="shared" si="0"/>
        <v>0</v>
      </c>
      <c r="S41" s="472">
        <v>0</v>
      </c>
      <c r="T41" s="6">
        <f>VLOOKUP(D41,$D$12:$Q$47,Exp!$Y$73+1)</f>
        <v>0</v>
      </c>
      <c r="U41" s="39"/>
    </row>
    <row r="42" spans="1:21" ht="15.6">
      <c r="A42" s="38" t="s">
        <v>34</v>
      </c>
      <c r="B42" s="32" t="s">
        <v>35</v>
      </c>
      <c r="C42" s="30"/>
      <c r="D42" s="30">
        <v>31</v>
      </c>
      <c r="E42" s="476">
        <v>0</v>
      </c>
      <c r="F42" s="476">
        <v>0</v>
      </c>
      <c r="G42" s="476">
        <v>0</v>
      </c>
      <c r="H42" s="476">
        <v>0</v>
      </c>
      <c r="I42" s="476">
        <v>0</v>
      </c>
      <c r="J42" s="476">
        <v>0</v>
      </c>
      <c r="K42" s="476">
        <v>0</v>
      </c>
      <c r="L42" s="476">
        <v>0</v>
      </c>
      <c r="M42" s="476">
        <v>0</v>
      </c>
      <c r="N42" s="476">
        <v>0</v>
      </c>
      <c r="O42" s="476">
        <v>0</v>
      </c>
      <c r="P42" s="476">
        <v>0</v>
      </c>
      <c r="Q42" s="238">
        <v>0</v>
      </c>
      <c r="R42" s="189">
        <f t="shared" si="0"/>
        <v>0</v>
      </c>
      <c r="S42" s="472">
        <v>0</v>
      </c>
      <c r="T42" s="6">
        <f>VLOOKUP(D42,$D$12:$Q$47,Exp!$Y$73+1)</f>
        <v>0</v>
      </c>
      <c r="U42" s="39"/>
    </row>
    <row r="43" spans="1:21" ht="15.6">
      <c r="A43" s="38">
        <v>6500</v>
      </c>
      <c r="B43" s="32" t="s">
        <v>36</v>
      </c>
      <c r="C43" s="30"/>
      <c r="D43" s="30">
        <v>32</v>
      </c>
      <c r="E43" s="476">
        <v>0</v>
      </c>
      <c r="F43" s="476">
        <v>0</v>
      </c>
      <c r="G43" s="476">
        <v>0</v>
      </c>
      <c r="H43" s="476">
        <v>0</v>
      </c>
      <c r="I43" s="476">
        <v>0</v>
      </c>
      <c r="J43" s="476">
        <v>0</v>
      </c>
      <c r="K43" s="476">
        <v>0</v>
      </c>
      <c r="L43" s="476">
        <v>0</v>
      </c>
      <c r="M43" s="476">
        <v>0</v>
      </c>
      <c r="N43" s="476">
        <v>0</v>
      </c>
      <c r="O43" s="476">
        <v>0</v>
      </c>
      <c r="P43" s="476">
        <v>0</v>
      </c>
      <c r="Q43" s="238">
        <v>0</v>
      </c>
      <c r="R43" s="189">
        <f t="shared" si="0"/>
        <v>0</v>
      </c>
      <c r="S43" s="472">
        <v>0</v>
      </c>
      <c r="T43" s="6">
        <f>VLOOKUP(D43,$D$12:$Q$47,Exp!$Y$73+1)</f>
        <v>0</v>
      </c>
      <c r="U43" s="39"/>
    </row>
    <row r="44" spans="1:21" ht="15.6">
      <c r="A44" s="38">
        <v>6600</v>
      </c>
      <c r="B44" s="32" t="s">
        <v>37</v>
      </c>
      <c r="C44" s="30"/>
      <c r="D44" s="30">
        <v>33</v>
      </c>
      <c r="E44" s="476">
        <v>0</v>
      </c>
      <c r="F44" s="476">
        <v>0</v>
      </c>
      <c r="G44" s="476">
        <v>0</v>
      </c>
      <c r="H44" s="476">
        <v>0</v>
      </c>
      <c r="I44" s="476">
        <v>0</v>
      </c>
      <c r="J44" s="476">
        <v>0</v>
      </c>
      <c r="K44" s="476">
        <v>0</v>
      </c>
      <c r="L44" s="476">
        <v>0</v>
      </c>
      <c r="M44" s="476">
        <v>0</v>
      </c>
      <c r="N44" s="476">
        <v>0</v>
      </c>
      <c r="O44" s="476">
        <v>0</v>
      </c>
      <c r="P44" s="476">
        <v>0</v>
      </c>
      <c r="Q44" s="238">
        <v>0</v>
      </c>
      <c r="R44" s="189">
        <f t="shared" si="0"/>
        <v>0</v>
      </c>
      <c r="S44" s="472">
        <v>0</v>
      </c>
      <c r="T44" s="6">
        <f>VLOOKUP(D44,$D$12:$Q$47,Exp!$Y$73+1)</f>
        <v>0</v>
      </c>
      <c r="U44" s="39"/>
    </row>
    <row r="45" spans="1:21" ht="15.6">
      <c r="A45" s="38" t="s">
        <v>38</v>
      </c>
      <c r="B45" s="32" t="s">
        <v>39</v>
      </c>
      <c r="C45" s="30"/>
      <c r="D45" s="30">
        <v>34</v>
      </c>
      <c r="E45" s="476">
        <v>0</v>
      </c>
      <c r="F45" s="476">
        <v>0</v>
      </c>
      <c r="G45" s="476">
        <v>0</v>
      </c>
      <c r="H45" s="476">
        <v>0</v>
      </c>
      <c r="I45" s="476">
        <v>0</v>
      </c>
      <c r="J45" s="476">
        <v>0</v>
      </c>
      <c r="K45" s="476">
        <v>0</v>
      </c>
      <c r="L45" s="476">
        <v>0</v>
      </c>
      <c r="M45" s="476">
        <v>0</v>
      </c>
      <c r="N45" s="476">
        <v>0</v>
      </c>
      <c r="O45" s="476">
        <v>0</v>
      </c>
      <c r="P45" s="476">
        <v>0</v>
      </c>
      <c r="Q45" s="238">
        <v>0</v>
      </c>
      <c r="R45" s="189">
        <f t="shared" si="0"/>
        <v>0</v>
      </c>
      <c r="S45" s="472">
        <v>0</v>
      </c>
      <c r="T45" s="6">
        <f>VLOOKUP(D45,$D$12:$Q$47,Exp!$Y$73+1)</f>
        <v>0</v>
      </c>
      <c r="U45" s="39"/>
    </row>
    <row r="46" spans="1:21" ht="15.6">
      <c r="A46" s="79" t="s">
        <v>40</v>
      </c>
      <c r="B46" s="32" t="s">
        <v>41</v>
      </c>
      <c r="C46" s="30"/>
      <c r="D46" s="30">
        <v>35</v>
      </c>
      <c r="E46" s="476">
        <v>0</v>
      </c>
      <c r="F46" s="476">
        <v>0</v>
      </c>
      <c r="G46" s="476">
        <v>0</v>
      </c>
      <c r="H46" s="476">
        <v>0</v>
      </c>
      <c r="I46" s="476">
        <v>0</v>
      </c>
      <c r="J46" s="476">
        <v>0</v>
      </c>
      <c r="K46" s="476">
        <v>0</v>
      </c>
      <c r="L46" s="476">
        <v>0</v>
      </c>
      <c r="M46" s="476">
        <v>0</v>
      </c>
      <c r="N46" s="476">
        <v>0</v>
      </c>
      <c r="O46" s="476">
        <v>0</v>
      </c>
      <c r="P46" s="476">
        <v>0</v>
      </c>
      <c r="Q46" s="238">
        <v>0</v>
      </c>
      <c r="R46" s="189">
        <f>SUM(E46:Q46)</f>
        <v>0</v>
      </c>
      <c r="S46" s="472">
        <v>0</v>
      </c>
      <c r="T46" s="6">
        <f>VLOOKUP(D46,$D$12:$Q$47,Exp!$Y$73+1)</f>
        <v>0</v>
      </c>
      <c r="U46" s="39"/>
    </row>
    <row r="47" spans="1:21" ht="15.6">
      <c r="A47" s="79"/>
      <c r="B47" s="32" t="s">
        <v>125</v>
      </c>
      <c r="C47" s="30"/>
      <c r="D47" s="30">
        <v>36</v>
      </c>
      <c r="E47" s="476">
        <v>0</v>
      </c>
      <c r="F47" s="476">
        <v>0</v>
      </c>
      <c r="G47" s="476">
        <v>0</v>
      </c>
      <c r="H47" s="476">
        <v>0</v>
      </c>
      <c r="I47" s="476">
        <v>0</v>
      </c>
      <c r="J47" s="476">
        <v>0</v>
      </c>
      <c r="K47" s="476">
        <v>0</v>
      </c>
      <c r="L47" s="476">
        <v>0</v>
      </c>
      <c r="M47" s="476">
        <v>0</v>
      </c>
      <c r="N47" s="476">
        <v>0</v>
      </c>
      <c r="O47" s="476">
        <v>0</v>
      </c>
      <c r="P47" s="476">
        <v>0</v>
      </c>
      <c r="Q47" s="238">
        <v>0</v>
      </c>
      <c r="R47" s="189">
        <f t="shared" si="0"/>
        <v>0</v>
      </c>
      <c r="S47" s="472">
        <v>0</v>
      </c>
      <c r="T47" s="6">
        <f>VLOOKUP(D47,$D$12:$Q$52,Exp!$Y$73+1)</f>
        <v>0</v>
      </c>
      <c r="U47" s="39"/>
    </row>
    <row r="48" spans="1:21" ht="15.6">
      <c r="A48" s="79"/>
      <c r="B48" s="381" t="s">
        <v>323</v>
      </c>
      <c r="C48" s="30"/>
      <c r="D48" s="30">
        <v>37</v>
      </c>
      <c r="E48" s="189">
        <v>0</v>
      </c>
      <c r="F48" s="189">
        <v>0</v>
      </c>
      <c r="G48" s="189">
        <v>0</v>
      </c>
      <c r="H48" s="189">
        <v>0</v>
      </c>
      <c r="I48" s="189">
        <v>0</v>
      </c>
      <c r="J48" s="189">
        <v>0</v>
      </c>
      <c r="K48" s="189">
        <v>0</v>
      </c>
      <c r="L48" s="189">
        <v>0</v>
      </c>
      <c r="M48" s="189">
        <v>0</v>
      </c>
      <c r="N48" s="189">
        <v>0</v>
      </c>
      <c r="O48" s="189">
        <v>0</v>
      </c>
      <c r="P48" s="189">
        <v>0</v>
      </c>
      <c r="Q48" s="238">
        <v>0</v>
      </c>
      <c r="R48" s="189">
        <f t="shared" si="0"/>
        <v>0</v>
      </c>
      <c r="S48" s="473">
        <f>'Performance Payment'!S24</f>
        <v>0</v>
      </c>
      <c r="T48" s="6">
        <f>VLOOKUP(D48,$D$12:$Q$52,Exp!$Y$73+1)</f>
        <v>0</v>
      </c>
      <c r="U48" s="39"/>
    </row>
    <row r="49" spans="1:21" ht="15.6">
      <c r="A49" s="79"/>
      <c r="B49" s="382"/>
      <c r="C49" s="30"/>
      <c r="D49" s="30">
        <v>38</v>
      </c>
      <c r="E49" s="189">
        <v>0</v>
      </c>
      <c r="F49" s="189">
        <v>0</v>
      </c>
      <c r="G49" s="189">
        <v>0</v>
      </c>
      <c r="H49" s="189">
        <v>0</v>
      </c>
      <c r="I49" s="189">
        <v>0</v>
      </c>
      <c r="J49" s="189">
        <v>0</v>
      </c>
      <c r="K49" s="189">
        <v>0</v>
      </c>
      <c r="L49" s="189">
        <v>0</v>
      </c>
      <c r="M49" s="189">
        <v>0</v>
      </c>
      <c r="N49" s="189">
        <v>0</v>
      </c>
      <c r="O49" s="189">
        <v>0</v>
      </c>
      <c r="P49" s="189">
        <v>0</v>
      </c>
      <c r="Q49" s="238">
        <v>0</v>
      </c>
      <c r="R49" s="189">
        <f t="shared" si="0"/>
        <v>0</v>
      </c>
      <c r="S49" s="472">
        <v>0</v>
      </c>
      <c r="T49" s="6">
        <f>VLOOKUP(D49,$D$12:$Q$52,Exp!$Y$73+1)</f>
        <v>0</v>
      </c>
      <c r="U49" s="39"/>
    </row>
    <row r="50" spans="1:21" ht="15.6" hidden="1">
      <c r="A50" s="79"/>
      <c r="B50" s="382"/>
      <c r="C50" s="30"/>
      <c r="D50" s="30">
        <v>39</v>
      </c>
      <c r="E50" s="477">
        <v>0</v>
      </c>
      <c r="F50" s="477">
        <v>0</v>
      </c>
      <c r="G50" s="477">
        <v>0</v>
      </c>
      <c r="H50" s="477">
        <v>0</v>
      </c>
      <c r="I50" s="477">
        <v>0</v>
      </c>
      <c r="J50" s="477">
        <v>0</v>
      </c>
      <c r="K50" s="477">
        <v>0</v>
      </c>
      <c r="L50" s="477">
        <v>0</v>
      </c>
      <c r="M50" s="477">
        <v>0</v>
      </c>
      <c r="N50" s="477">
        <v>0</v>
      </c>
      <c r="O50" s="477">
        <v>0</v>
      </c>
      <c r="P50" s="477">
        <v>0</v>
      </c>
      <c r="Q50" s="238">
        <v>0</v>
      </c>
      <c r="R50" s="189">
        <f t="shared" si="0"/>
        <v>0</v>
      </c>
      <c r="S50" s="474">
        <v>0</v>
      </c>
      <c r="T50" s="6">
        <f>VLOOKUP(D50,$D$12:$Q$52,Exp!$Y$73+1)</f>
        <v>0</v>
      </c>
      <c r="U50" s="39"/>
    </row>
    <row r="51" spans="1:21" ht="15.6" hidden="1">
      <c r="A51" s="79"/>
      <c r="B51" s="382"/>
      <c r="C51" s="30"/>
      <c r="D51" s="30">
        <v>40</v>
      </c>
      <c r="E51" s="477">
        <v>0</v>
      </c>
      <c r="F51" s="477">
        <v>0</v>
      </c>
      <c r="G51" s="477">
        <v>0</v>
      </c>
      <c r="H51" s="477">
        <v>0</v>
      </c>
      <c r="I51" s="477">
        <v>0</v>
      </c>
      <c r="J51" s="477">
        <v>0</v>
      </c>
      <c r="K51" s="477">
        <v>0</v>
      </c>
      <c r="L51" s="477">
        <v>0</v>
      </c>
      <c r="M51" s="477">
        <v>0</v>
      </c>
      <c r="N51" s="477">
        <v>0</v>
      </c>
      <c r="O51" s="477">
        <v>0</v>
      </c>
      <c r="P51" s="477">
        <v>0</v>
      </c>
      <c r="Q51" s="238">
        <v>0</v>
      </c>
      <c r="R51" s="189">
        <f t="shared" si="0"/>
        <v>0</v>
      </c>
      <c r="S51" s="474">
        <v>0</v>
      </c>
      <c r="T51" s="6">
        <f>VLOOKUP(D51,$D$12:$Q$52,Exp!$Y$73+1)</f>
        <v>0</v>
      </c>
      <c r="U51" s="39"/>
    </row>
    <row r="52" spans="1:21" ht="15.6" hidden="1">
      <c r="A52" s="79"/>
      <c r="B52" s="382"/>
      <c r="C52" s="30"/>
      <c r="D52" s="30">
        <v>41</v>
      </c>
      <c r="E52" s="477">
        <v>0</v>
      </c>
      <c r="F52" s="477">
        <v>0</v>
      </c>
      <c r="G52" s="477">
        <v>0</v>
      </c>
      <c r="H52" s="477">
        <v>0</v>
      </c>
      <c r="I52" s="477">
        <v>0</v>
      </c>
      <c r="J52" s="477">
        <v>0</v>
      </c>
      <c r="K52" s="477">
        <v>0</v>
      </c>
      <c r="L52" s="477">
        <v>0</v>
      </c>
      <c r="M52" s="477">
        <v>0</v>
      </c>
      <c r="N52" s="477">
        <v>0</v>
      </c>
      <c r="O52" s="477">
        <v>0</v>
      </c>
      <c r="P52" s="477">
        <v>0</v>
      </c>
      <c r="Q52" s="238">
        <v>0</v>
      </c>
      <c r="R52" s="189">
        <f t="shared" si="0"/>
        <v>0</v>
      </c>
      <c r="S52" s="474">
        <v>0</v>
      </c>
      <c r="T52" s="6">
        <f>VLOOKUP(D52,$D$12:$Q$52,Exp!$Y$73+1)</f>
        <v>0</v>
      </c>
      <c r="U52" s="39"/>
    </row>
    <row r="53" spans="1:21" ht="15.6">
      <c r="A53" s="79"/>
      <c r="B53" s="33"/>
      <c r="C53" s="30"/>
      <c r="D53" s="30"/>
      <c r="E53" s="190"/>
      <c r="F53" s="190"/>
      <c r="G53" s="190"/>
      <c r="H53" s="190"/>
      <c r="I53" s="190"/>
      <c r="J53" s="190"/>
      <c r="K53" s="190"/>
      <c r="L53" s="190"/>
      <c r="M53" s="190"/>
      <c r="N53" s="190"/>
      <c r="O53" s="190"/>
      <c r="P53" s="190"/>
      <c r="Q53" s="131"/>
      <c r="R53" s="190"/>
      <c r="S53" s="190"/>
      <c r="T53" s="7"/>
      <c r="U53" s="39"/>
    </row>
    <row r="54" spans="1:21" ht="15.6">
      <c r="A54" s="79"/>
      <c r="B54" s="32" t="s">
        <v>202</v>
      </c>
      <c r="C54" s="30"/>
      <c r="D54" s="30"/>
      <c r="E54" s="189">
        <f>+E56-E55</f>
        <v>0</v>
      </c>
      <c r="F54" s="189">
        <f t="shared" ref="F54:S54" si="1">+F56-F55</f>
        <v>0</v>
      </c>
      <c r="G54" s="189">
        <f t="shared" si="1"/>
        <v>0</v>
      </c>
      <c r="H54" s="189">
        <f t="shared" si="1"/>
        <v>0</v>
      </c>
      <c r="I54" s="189">
        <f t="shared" si="1"/>
        <v>0</v>
      </c>
      <c r="J54" s="189">
        <f t="shared" si="1"/>
        <v>0</v>
      </c>
      <c r="K54" s="189">
        <f t="shared" si="1"/>
        <v>0</v>
      </c>
      <c r="L54" s="189">
        <f t="shared" si="1"/>
        <v>0</v>
      </c>
      <c r="M54" s="189">
        <f t="shared" si="1"/>
        <v>0</v>
      </c>
      <c r="N54" s="189">
        <f t="shared" si="1"/>
        <v>0</v>
      </c>
      <c r="O54" s="189">
        <f t="shared" si="1"/>
        <v>0</v>
      </c>
      <c r="P54" s="189">
        <f t="shared" si="1"/>
        <v>0</v>
      </c>
      <c r="Q54" s="125">
        <f t="shared" si="1"/>
        <v>0</v>
      </c>
      <c r="R54" s="189">
        <f>+R56-R55</f>
        <v>0</v>
      </c>
      <c r="S54" s="189">
        <f t="shared" si="1"/>
        <v>0</v>
      </c>
      <c r="T54" s="125">
        <f>+T56-T55</f>
        <v>0</v>
      </c>
      <c r="U54" s="39"/>
    </row>
    <row r="55" spans="1:21" ht="15.6">
      <c r="A55" s="79"/>
      <c r="B55" s="80" t="s">
        <v>203</v>
      </c>
      <c r="C55" s="81"/>
      <c r="D55" s="81"/>
      <c r="E55" s="12">
        <f>+SUM(E17:E33)</f>
        <v>0</v>
      </c>
      <c r="F55" s="12">
        <f t="shared" ref="F55:O55" si="2">+SUM(F17:F33)</f>
        <v>0</v>
      </c>
      <c r="G55" s="12">
        <f t="shared" si="2"/>
        <v>0</v>
      </c>
      <c r="H55" s="12">
        <f t="shared" si="2"/>
        <v>0</v>
      </c>
      <c r="I55" s="12">
        <f t="shared" si="2"/>
        <v>0</v>
      </c>
      <c r="J55" s="12">
        <f t="shared" si="2"/>
        <v>0</v>
      </c>
      <c r="K55" s="12">
        <f t="shared" si="2"/>
        <v>0</v>
      </c>
      <c r="L55" s="12">
        <f t="shared" si="2"/>
        <v>0</v>
      </c>
      <c r="M55" s="12">
        <f t="shared" si="2"/>
        <v>0</v>
      </c>
      <c r="N55" s="12">
        <f t="shared" si="2"/>
        <v>0</v>
      </c>
      <c r="O55" s="12">
        <f t="shared" si="2"/>
        <v>0</v>
      </c>
      <c r="P55" s="12">
        <f>+SUM(P17:P33)</f>
        <v>0</v>
      </c>
      <c r="Q55" s="6">
        <f>+SUM(Q17:Q28)</f>
        <v>0</v>
      </c>
      <c r="R55" s="12">
        <f>+SUM(R17:R33)</f>
        <v>0</v>
      </c>
      <c r="S55" s="12">
        <f>+SUM(S17:S33)</f>
        <v>0</v>
      </c>
      <c r="T55" s="6">
        <f>+SUM(T17:T33)</f>
        <v>0</v>
      </c>
      <c r="U55" s="39"/>
    </row>
    <row r="56" spans="1:21" ht="15.6">
      <c r="A56" s="79"/>
      <c r="B56" s="32" t="s">
        <v>42</v>
      </c>
      <c r="C56" s="30"/>
      <c r="D56" s="30"/>
      <c r="E56" s="190">
        <f>SUM(E12:E52)</f>
        <v>0</v>
      </c>
      <c r="F56" s="190">
        <f t="shared" ref="F56:Q56" si="3">SUM(F12:F52)</f>
        <v>0</v>
      </c>
      <c r="G56" s="190">
        <f t="shared" si="3"/>
        <v>0</v>
      </c>
      <c r="H56" s="190">
        <f t="shared" si="3"/>
        <v>0</v>
      </c>
      <c r="I56" s="190">
        <f t="shared" si="3"/>
        <v>0</v>
      </c>
      <c r="J56" s="190">
        <f t="shared" si="3"/>
        <v>0</v>
      </c>
      <c r="K56" s="190">
        <f t="shared" si="3"/>
        <v>0</v>
      </c>
      <c r="L56" s="190">
        <f t="shared" si="3"/>
        <v>0</v>
      </c>
      <c r="M56" s="190">
        <f t="shared" si="3"/>
        <v>0</v>
      </c>
      <c r="N56" s="190">
        <f t="shared" si="3"/>
        <v>0</v>
      </c>
      <c r="O56" s="190">
        <f t="shared" si="3"/>
        <v>0</v>
      </c>
      <c r="P56" s="190">
        <f t="shared" si="3"/>
        <v>0</v>
      </c>
      <c r="Q56" s="124">
        <f t="shared" si="3"/>
        <v>0</v>
      </c>
      <c r="R56" s="190">
        <f>SUM(R12:R52)</f>
        <v>0</v>
      </c>
      <c r="S56" s="190">
        <f>SUM(S12:S52)</f>
        <v>0</v>
      </c>
      <c r="T56" s="124">
        <f>SUM(T12:T52)</f>
        <v>0</v>
      </c>
      <c r="U56" s="39"/>
    </row>
    <row r="57" spans="1:21" ht="19.5" customHeight="1">
      <c r="A57" s="41" t="s">
        <v>40</v>
      </c>
      <c r="B57" s="14" t="s">
        <v>44</v>
      </c>
    </row>
    <row r="58" spans="1:21">
      <c r="B58" s="502" t="s">
        <v>458</v>
      </c>
      <c r="D58" s="14" t="s">
        <v>43</v>
      </c>
      <c r="E58" s="501">
        <f>+E56-Exp!G40</f>
        <v>0</v>
      </c>
      <c r="F58" s="501">
        <f>+F56-Exp!H40</f>
        <v>0</v>
      </c>
      <c r="G58" s="501">
        <f>+G56-Exp!I40</f>
        <v>0</v>
      </c>
      <c r="H58" s="501">
        <f>+H56-Exp!J40</f>
        <v>0</v>
      </c>
      <c r="I58" s="501">
        <f>+I56-Exp!K40</f>
        <v>0</v>
      </c>
      <c r="J58" s="501">
        <f>+J56-Exp!L40</f>
        <v>0</v>
      </c>
      <c r="K58" s="501">
        <f>+K56-Exp!M40</f>
        <v>0</v>
      </c>
      <c r="L58" s="501">
        <f>+L56-Exp!N40</f>
        <v>0</v>
      </c>
      <c r="M58" s="501">
        <f>+M56-Exp!O40</f>
        <v>0</v>
      </c>
      <c r="N58" s="501">
        <f>+N56-Exp!P40</f>
        <v>0</v>
      </c>
      <c r="O58" s="501">
        <f>+O56-Exp!Q40</f>
        <v>0</v>
      </c>
      <c r="P58" s="501">
        <f>+P56-Exp!R40</f>
        <v>0</v>
      </c>
      <c r="Q58" s="501">
        <f>+Q56-Exp!S40</f>
        <v>0</v>
      </c>
      <c r="R58" s="501"/>
      <c r="S58" s="191"/>
    </row>
    <row r="59" spans="1:21">
      <c r="B59" s="504" t="s">
        <v>459</v>
      </c>
      <c r="E59" s="503">
        <f>+E35-Exp!G36</f>
        <v>0</v>
      </c>
      <c r="F59" s="503">
        <f>+F35-Exp!H36</f>
        <v>0</v>
      </c>
      <c r="G59" s="503">
        <f>+G35-Exp!I36</f>
        <v>0</v>
      </c>
      <c r="H59" s="503">
        <f>+H35-Exp!J36</f>
        <v>0</v>
      </c>
      <c r="I59" s="503">
        <f>+I35-Exp!K36</f>
        <v>0</v>
      </c>
      <c r="J59" s="503">
        <f>+J35-Exp!L36</f>
        <v>0</v>
      </c>
      <c r="K59" s="503">
        <f>+K35-Exp!M36</f>
        <v>0</v>
      </c>
      <c r="L59" s="503">
        <f>+L35-Exp!N36</f>
        <v>0</v>
      </c>
      <c r="M59" s="503">
        <f>+M35-Exp!O36</f>
        <v>0</v>
      </c>
      <c r="N59" s="503">
        <f>+N35-Exp!P36</f>
        <v>0</v>
      </c>
      <c r="O59" s="503">
        <f>+O35-Exp!Q36</f>
        <v>0</v>
      </c>
      <c r="P59" s="503">
        <f>+P35-Exp!R36</f>
        <v>0</v>
      </c>
      <c r="Q59" s="503">
        <f>+Q35-Exp!S36</f>
        <v>0</v>
      </c>
      <c r="R59" s="503"/>
    </row>
    <row r="60" spans="1:21">
      <c r="A60" s="59" t="str">
        <f>Exp!A59</f>
        <v>Email to:dhhsaccounting@milwaukeecountywi.gov</v>
      </c>
      <c r="R60" s="59" t="s">
        <v>74</v>
      </c>
    </row>
    <row r="61" spans="1:21" ht="19.5" customHeight="1"/>
    <row r="63" spans="1:21" ht="19.5" customHeight="1">
      <c r="G63" s="14">
        <f>IF($U$63=0,0,($U$63*G61)-G52)</f>
        <v>0</v>
      </c>
    </row>
  </sheetData>
  <sheetProtection algorithmName="SHA-512" hashValue="PhnquN5biBQktFiEfbpVYrKQA1kSM5/DgxzcO50MLmlGlQGREzExOHCQzhc07S7mj8ToOi7aMGkoAOtza4y3hg==" saltValue="3yn+z5xWTfsZ3mXK29QrmA==" spinCount="100000" sheet="1" objects="1" scenarios="1" formatColumns="0"/>
  <customSheetViews>
    <customSheetView guid="{F9AD76E4-BA12-48A8-B026-0F4EAD2A2C7C}" showPageBreaks="1" showGridLines="0" printArea="1" showRuler="0" topLeftCell="L1">
      <selection activeCell="R2" sqref="R2:S2"/>
      <pageMargins left="0.2" right="0.23" top="0.6" bottom="0.69" header="0.17" footer="0.21"/>
      <printOptions horizontalCentered="1"/>
      <pageSetup scale="70" orientation="landscape" r:id="rId1"/>
      <headerFooter alignWithMargins="0">
        <oddHeader>&amp;C&amp;"Times New Roman,Bold"&amp;16Milwaukee County Department of Health &amp; Human Services (DHHS)&amp;"Arial,Regular"&amp;10
&amp;"Times New Roman,Bold"&amp;12Revenue Report</oddHeader>
        <oddFooter>&amp;LMail to: Milwaukee County Department of Health &amp; Human Services
Attn: Fiscal Services
1220 West Vilet Street Suite 109, Milwaukee, WI 53205&amp;R&amp;"Times New Roman,Regular"&amp;8File: &amp;F
Worksheet: &amp;A
Printed: &amp;D
Form 162 Rev 6/08/05</oddFooter>
      </headerFooter>
    </customSheetView>
  </customSheetViews>
  <mergeCells count="5">
    <mergeCell ref="Q8:R8"/>
    <mergeCell ref="R2:S2"/>
    <mergeCell ref="R4:S4"/>
    <mergeCell ref="R6:S6"/>
    <mergeCell ref="P4:Q4"/>
  </mergeCells>
  <phoneticPr fontId="0" type="noConversion"/>
  <pageMargins left="0.17" right="0.25" top="0.79" bottom="0.42" header="0.2" footer="0.3"/>
  <pageSetup scale="70" orientation="landscape" r:id="rId2"/>
  <headerFooter alignWithMargins="0">
    <oddHeader>&amp;C&amp;"Times New Roman,Bold"&amp;16Milwaukee County Department of Health and Human Services (DHHS)&amp;"Arial,Regular"&amp;10
&amp;"Arial,Bold"&amp;12 R&amp;"Times New Roman,Bold"evenue Report</oddHeader>
    <oddFooter>&amp;C&amp;A&amp;RRevised 1/18/23</oddFooter>
  </headerFooter>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1:JI60"/>
  <sheetViews>
    <sheetView topLeftCell="A2" workbookViewId="0">
      <pane xSplit="4" ySplit="5" topLeftCell="E14" activePane="bottomRight" state="frozen"/>
      <selection activeCell="AB12" sqref="AB12"/>
      <selection pane="topRight" activeCell="AB12" sqref="AB12"/>
      <selection pane="bottomLeft" activeCell="AB12" sqref="AB12"/>
      <selection pane="bottomRight" activeCell="I36" sqref="I36"/>
    </sheetView>
  </sheetViews>
  <sheetFormatPr defaultColWidth="9.21875" defaultRowHeight="13.2"/>
  <cols>
    <col min="1" max="1" width="6.88671875" customWidth="1"/>
    <col min="2" max="2" width="23.44140625" customWidth="1"/>
    <col min="3" max="3" width="8.21875" customWidth="1"/>
    <col min="4" max="4" width="0.44140625" customWidth="1"/>
    <col min="5" max="5" width="0.21875" customWidth="1"/>
    <col min="6" max="6" width="0.5546875" customWidth="1"/>
    <col min="7" max="12" width="9.5546875" customWidth="1"/>
    <col min="13" max="13" width="8.88671875" customWidth="1"/>
    <col min="14" max="14" width="8.21875" customWidth="1"/>
    <col min="15" max="15" width="9.5546875" customWidth="1"/>
    <col min="16" max="16" width="8" customWidth="1"/>
    <col min="17" max="17" width="9.5546875" customWidth="1"/>
    <col min="18" max="18" width="6.88671875" customWidth="1"/>
    <col min="19" max="19" width="10.6640625" customWidth="1"/>
    <col min="22" max="22" width="9" customWidth="1"/>
    <col min="23" max="23" width="11.33203125" customWidth="1"/>
    <col min="24" max="24" width="10.6640625" customWidth="1"/>
    <col min="27" max="29" width="10.6640625" customWidth="1"/>
    <col min="30" max="30" width="10" customWidth="1"/>
    <col min="33" max="34" width="10.21875" customWidth="1"/>
  </cols>
  <sheetData>
    <row r="1" spans="1:35" s="18" customFormat="1" ht="18" customHeight="1">
      <c r="B1" s="15" t="s">
        <v>11</v>
      </c>
      <c r="E1" s="603" t="str">
        <f>IF(Exp!B2=0," ",Exp!B2)</f>
        <v xml:space="preserve"> </v>
      </c>
      <c r="F1" s="603"/>
      <c r="G1" s="603"/>
      <c r="H1" s="603"/>
      <c r="I1" s="603"/>
      <c r="J1" s="603"/>
      <c r="K1" s="603"/>
      <c r="L1" s="603"/>
      <c r="M1" s="603"/>
      <c r="N1" s="603"/>
      <c r="O1" s="603"/>
      <c r="P1" s="603"/>
      <c r="Q1" s="603"/>
      <c r="R1" s="603"/>
      <c r="S1" s="603"/>
      <c r="T1" s="16"/>
      <c r="U1" s="16"/>
      <c r="V1" s="16"/>
      <c r="W1" s="16"/>
      <c r="X1" s="16"/>
      <c r="Y1" s="16"/>
      <c r="Z1" s="16"/>
      <c r="AA1" s="16"/>
      <c r="AB1" s="16"/>
      <c r="AC1" s="16"/>
      <c r="AD1" s="16"/>
      <c r="AE1" s="16"/>
      <c r="AF1" s="16"/>
      <c r="AG1" s="17"/>
      <c r="AH1" s="19"/>
    </row>
    <row r="2" spans="1:35" ht="15.6">
      <c r="B2" s="15">
        <f>Exp!B6</f>
        <v>0</v>
      </c>
      <c r="G2" s="18" t="str">
        <f>IF(Exp!B6=0," ",Exp!B6)</f>
        <v xml:space="preserve"> </v>
      </c>
      <c r="H2" s="18"/>
      <c r="I2" s="18"/>
      <c r="J2" s="18"/>
      <c r="K2" s="18"/>
      <c r="L2" s="18"/>
      <c r="M2" s="18"/>
      <c r="N2" s="18"/>
      <c r="O2" s="18"/>
      <c r="P2" s="18"/>
      <c r="Q2" s="18"/>
      <c r="R2" s="18"/>
      <c r="S2" s="18"/>
      <c r="T2" s="18"/>
      <c r="U2" s="18"/>
      <c r="AB2" s="86">
        <f>Exp!I2</f>
        <v>2026</v>
      </c>
      <c r="AC2" s="86"/>
    </row>
    <row r="3" spans="1:35" ht="15.6">
      <c r="A3" s="15"/>
      <c r="B3" s="16"/>
      <c r="C3" s="16"/>
      <c r="D3" s="16"/>
    </row>
    <row r="4" spans="1:35" ht="15.6">
      <c r="A4" s="83" t="s">
        <v>192</v>
      </c>
      <c r="B4" s="16"/>
      <c r="C4" s="16"/>
      <c r="D4" s="16"/>
    </row>
    <row r="5" spans="1:35" ht="22.5" customHeight="1"/>
    <row r="6" spans="1:35" s="14" customFormat="1" ht="52.2" customHeight="1">
      <c r="A6" s="39"/>
      <c r="B6" s="31" t="s">
        <v>366</v>
      </c>
      <c r="C6" s="331" t="s">
        <v>367</v>
      </c>
      <c r="D6" s="334"/>
      <c r="E6" s="31" t="s">
        <v>413</v>
      </c>
      <c r="F6" s="31" t="s">
        <v>84</v>
      </c>
      <c r="G6" s="333" t="str">
        <f>CONCATENATE( Exp!X97, "  ",Month!$D$17)</f>
        <v>JANUARY  Individuals Served</v>
      </c>
      <c r="H6" s="333" t="str">
        <f>CONCATENATE( Exp!X97, "  ", Month!$E$17)</f>
        <v>JANUARY  Units of Service</v>
      </c>
      <c r="I6" s="332" t="str">
        <f>CONCATENATE( Exp!Y97, "  ", Month!$D$17)</f>
        <v>FEBRUARY  Individuals Served</v>
      </c>
      <c r="J6" s="332" t="str">
        <f>CONCATENATE( Exp!Y97, "  ", Month!$E$17)</f>
        <v>FEBRUARY  Units of Service</v>
      </c>
      <c r="K6" s="333" t="str">
        <f>CONCATENATE( Exp!Z97, "  ", Month!$D$17)</f>
        <v>MARCH  Individuals Served</v>
      </c>
      <c r="L6" s="333" t="str">
        <f>CONCATENATE( Exp!Z97, "  ", Month!$E$17)</f>
        <v>MARCH  Units of Service</v>
      </c>
      <c r="M6" s="332" t="str">
        <f>CONCATENATE( Exp!AA97, "  ", Month!$D$17)</f>
        <v>APRIL  Individuals Served</v>
      </c>
      <c r="N6" s="332" t="str">
        <f>CONCATENATE( Exp!AA97, "  ", Month!$E$17)</f>
        <v>APRIL  Units of Service</v>
      </c>
      <c r="O6" s="333" t="str">
        <f>CONCATENATE( Exp!AB97, "  ",Month!$D$17)</f>
        <v>MAY  Individuals Served</v>
      </c>
      <c r="P6" s="333" t="str">
        <f>CONCATENATE( Exp!AB97, "  ", Month!$E$17)</f>
        <v>MAY  Units of Service</v>
      </c>
      <c r="Q6" s="332" t="str">
        <f>CONCATENATE( Exp!AC97, "  ",Month!$D$17)</f>
        <v>JUNE  Individuals Served</v>
      </c>
      <c r="R6" s="332" t="str">
        <f>CONCATENATE( Exp!AC97, "  ", Month!$E$17)</f>
        <v>JUNE  Units of Service</v>
      </c>
      <c r="S6" s="333" t="str">
        <f>CONCATENATE( Exp!AD97, "  ",Month!$D$17)</f>
        <v>JULY  Individuals Served</v>
      </c>
      <c r="T6" s="333" t="str">
        <f>CONCATENATE( Exp!AD97, "  ",Month!$E$17)</f>
        <v>JULY  Units of Service</v>
      </c>
      <c r="U6" s="332" t="str">
        <f>CONCATENATE( Exp!AE97, "  ", Month!$D$17)</f>
        <v>AUGUST  Individuals Served</v>
      </c>
      <c r="V6" s="332" t="str">
        <f>CONCATENATE( Exp!AE97, "  ",Month!$E$17)</f>
        <v>AUGUST  Units of Service</v>
      </c>
      <c r="W6" s="333" t="str">
        <f>CONCATENATE( Exp!AF97, "  ", Month!$D$17)</f>
        <v>SEPTEMBER  Individuals Served</v>
      </c>
      <c r="X6" s="333" t="str">
        <f>CONCATENATE( Exp!AF97, "  ",Month!$E$17)</f>
        <v>SEPTEMBER  Units of Service</v>
      </c>
      <c r="Y6" s="332" t="str">
        <f>CONCATENATE( Exp!AG97, "  ", Month!$D$17)</f>
        <v>OCTOBER  Individuals Served</v>
      </c>
      <c r="Z6" s="332" t="str">
        <f>CONCATENATE( Exp!AG97, "  ", Month!$E$17)</f>
        <v>OCTOBER  Units of Service</v>
      </c>
      <c r="AA6" s="333" t="str">
        <f>CONCATENATE( Exp!AH97, "  ", Month!$D$17)</f>
        <v>NOVEMBER  Individuals Served</v>
      </c>
      <c r="AB6" s="333" t="str">
        <f>CONCATENATE( Exp!AH97, "  ", Month!$E$17)</f>
        <v>NOVEMBER  Units of Service</v>
      </c>
      <c r="AC6" s="332" t="str">
        <f>CONCATENATE( Exp!AI97, "  ", Month!$D$17)</f>
        <v>DECEMBER  Individuals Served</v>
      </c>
      <c r="AD6" s="332" t="str">
        <f>CONCATENATE( Exp!AI97, "  ", Month!$E$17)</f>
        <v>DECEMBER  Units of Service</v>
      </c>
      <c r="AE6" s="380" t="str">
        <f>CONCATENATE( Exp!AJ97, "  ",Month!$D$17)</f>
        <v>FINAL  Individuals Served</v>
      </c>
      <c r="AF6" s="380" t="str">
        <f>CONCATENATE( Exp!AJ97, "  ", Month!$E$17)</f>
        <v>FINAL  Units of Service</v>
      </c>
      <c r="AG6" s="31" t="s">
        <v>414</v>
      </c>
      <c r="AH6" s="31" t="s">
        <v>415</v>
      </c>
    </row>
    <row r="7" spans="1:35" s="14" customFormat="1" ht="14.4" customHeight="1">
      <c r="A7" s="426"/>
      <c r="B7" s="432" t="s">
        <v>436</v>
      </c>
      <c r="C7" s="427"/>
      <c r="D7" s="428"/>
      <c r="E7" s="429"/>
      <c r="F7" s="429"/>
      <c r="G7" s="430"/>
      <c r="H7" s="430"/>
      <c r="I7" s="431"/>
      <c r="J7" s="431"/>
      <c r="K7" s="430"/>
      <c r="L7" s="430"/>
      <c r="M7" s="431"/>
      <c r="N7" s="431"/>
      <c r="O7" s="430"/>
      <c r="P7" s="430"/>
      <c r="Q7" s="431"/>
      <c r="R7" s="431"/>
      <c r="S7" s="430"/>
      <c r="T7" s="430"/>
      <c r="U7" s="431"/>
      <c r="V7" s="431"/>
      <c r="W7" s="430"/>
      <c r="X7" s="430"/>
      <c r="Y7" s="431"/>
      <c r="Z7" s="431"/>
      <c r="AA7" s="430"/>
      <c r="AB7" s="430"/>
      <c r="AC7" s="431"/>
      <c r="AD7" s="431"/>
      <c r="AE7" s="430"/>
      <c r="AF7" s="430"/>
      <c r="AG7" s="429"/>
      <c r="AH7" s="429"/>
    </row>
    <row r="8" spans="1:35" s="14" customFormat="1" ht="15.75" hidden="1" customHeight="1">
      <c r="A8" s="396" t="s">
        <v>368</v>
      </c>
      <c r="B8" s="570" t="str">
        <f>Jan!B9</f>
        <v>Chore</v>
      </c>
      <c r="C8" s="366" t="s">
        <v>369</v>
      </c>
      <c r="D8" s="120"/>
      <c r="E8" s="12">
        <v>0</v>
      </c>
      <c r="F8" s="13">
        <v>0</v>
      </c>
      <c r="G8" s="384">
        <f>+Jan!$D$9</f>
        <v>0</v>
      </c>
      <c r="H8" s="384">
        <f>+Jan!$E$9</f>
        <v>0</v>
      </c>
      <c r="I8" s="384">
        <f>+Feb!$D$9</f>
        <v>0</v>
      </c>
      <c r="J8" s="384">
        <f>+Feb!$E$9</f>
        <v>0</v>
      </c>
      <c r="K8" s="384">
        <f>+Mar!$D$9</f>
        <v>0</v>
      </c>
      <c r="L8" s="384">
        <f>+Mar!$E$9</f>
        <v>0</v>
      </c>
      <c r="M8" s="384">
        <f>+Apr!$D$9</f>
        <v>0</v>
      </c>
      <c r="N8" s="384">
        <f>+Apr!$E$9</f>
        <v>0</v>
      </c>
      <c r="O8" s="384">
        <f>+May!$D$9</f>
        <v>0</v>
      </c>
      <c r="P8" s="384">
        <f>+May!$E$9</f>
        <v>0</v>
      </c>
      <c r="Q8" s="384">
        <f>+Jun!$D$9</f>
        <v>0</v>
      </c>
      <c r="R8" s="384">
        <f>+Jun!$E$9</f>
        <v>0</v>
      </c>
      <c r="S8" s="384">
        <f>+Jul!$D$9</f>
        <v>0</v>
      </c>
      <c r="T8" s="384">
        <f>+Jul!$E$9</f>
        <v>0</v>
      </c>
      <c r="U8" s="384">
        <f>+Aug!$D$9</f>
        <v>0</v>
      </c>
      <c r="V8" s="384">
        <f>+Aug!$E$9</f>
        <v>0</v>
      </c>
      <c r="W8" s="384">
        <f>+Sep!$D$9</f>
        <v>0</v>
      </c>
      <c r="X8" s="384">
        <f>+Sep!$E$9</f>
        <v>0</v>
      </c>
      <c r="Y8" s="384">
        <f>+Oct!$D$9</f>
        <v>0</v>
      </c>
      <c r="Z8" s="384">
        <f>+Oct!$E$9</f>
        <v>0</v>
      </c>
      <c r="AA8" s="384">
        <f>+Nov!$D$9</f>
        <v>0</v>
      </c>
      <c r="AB8" s="384">
        <f>+Nov!$E$9</f>
        <v>0</v>
      </c>
      <c r="AC8" s="384">
        <f>+Dec!$D$9</f>
        <v>0</v>
      </c>
      <c r="AD8" s="384">
        <f>+Dec!$E$9</f>
        <v>0</v>
      </c>
      <c r="AE8" s="385"/>
      <c r="AF8" s="385"/>
      <c r="AG8" s="188">
        <f>+G8+I8+K8+M8+O8+Q8+S8+U8+W8+Y8+AA8+AC8+AE8</f>
        <v>0</v>
      </c>
      <c r="AH8" s="188">
        <f>+H8+J8+L8+N8+P8+R8+T8+V8+X8+Z8+AB8+AD8+AF8</f>
        <v>0</v>
      </c>
      <c r="AI8" s="58"/>
    </row>
    <row r="9" spans="1:35" s="14" customFormat="1" ht="15.75" customHeight="1">
      <c r="A9" s="396" t="s">
        <v>373</v>
      </c>
      <c r="B9" s="365" t="str">
        <f>Jan!B10</f>
        <v>Case Management</v>
      </c>
      <c r="C9" s="366" t="s">
        <v>369</v>
      </c>
      <c r="D9" s="120"/>
      <c r="E9" s="12">
        <v>0</v>
      </c>
      <c r="F9" s="13">
        <v>0</v>
      </c>
      <c r="G9" s="384">
        <f>+Jan!$D$10</f>
        <v>0</v>
      </c>
      <c r="H9" s="384">
        <f>+Jan!$E$10</f>
        <v>0</v>
      </c>
      <c r="I9" s="384">
        <f>+Feb!$D$10</f>
        <v>0</v>
      </c>
      <c r="J9" s="384">
        <f>+Feb!$E$10</f>
        <v>0</v>
      </c>
      <c r="K9" s="384">
        <f>+Mar!$D$10</f>
        <v>0</v>
      </c>
      <c r="L9" s="384">
        <f>+Mar!$E$10</f>
        <v>0</v>
      </c>
      <c r="M9" s="384">
        <f>+Apr!$D$10</f>
        <v>0</v>
      </c>
      <c r="N9" s="384">
        <f>+Apr!$E$10</f>
        <v>0</v>
      </c>
      <c r="O9" s="384">
        <f>+May!$D$10</f>
        <v>0</v>
      </c>
      <c r="P9" s="384">
        <f>+May!$E$10</f>
        <v>0</v>
      </c>
      <c r="Q9" s="384">
        <f>+Jun!$D$10</f>
        <v>0</v>
      </c>
      <c r="R9" s="384">
        <f>+Jun!$E$10</f>
        <v>0</v>
      </c>
      <c r="S9" s="384">
        <f>+Jul!$D$10</f>
        <v>0</v>
      </c>
      <c r="T9" s="384">
        <f>+Jul!$E$10</f>
        <v>0</v>
      </c>
      <c r="U9" s="384">
        <f>+Aug!$D$10</f>
        <v>0</v>
      </c>
      <c r="V9" s="384">
        <f>+Aug!$E$10</f>
        <v>0</v>
      </c>
      <c r="W9" s="384">
        <f>+Sep!$D$10</f>
        <v>0</v>
      </c>
      <c r="X9" s="384">
        <f>+Sep!$E$10</f>
        <v>0</v>
      </c>
      <c r="Y9" s="384">
        <f>+Oct!$D$10</f>
        <v>0</v>
      </c>
      <c r="Z9" s="384">
        <f>+Oct!$E$10</f>
        <v>0</v>
      </c>
      <c r="AA9" s="384">
        <f>+Nov!$D$10</f>
        <v>0</v>
      </c>
      <c r="AB9" s="384">
        <f>+Nov!$E$10</f>
        <v>0</v>
      </c>
      <c r="AC9" s="384">
        <f>+Dec!$D$10</f>
        <v>0</v>
      </c>
      <c r="AD9" s="384">
        <f>+Dec!$E$10</f>
        <v>0</v>
      </c>
      <c r="AE9" s="385"/>
      <c r="AF9" s="385"/>
      <c r="AG9" s="188">
        <f t="shared" ref="AG9:AG39" si="0">+G9+I9+K9+M9+O9+Q9+S9+U9+W9+Y9+AA9+AC9+AE9</f>
        <v>0</v>
      </c>
      <c r="AH9" s="188">
        <f t="shared" ref="AH9:AH39" si="1">+H9+J9+L9+N9+P9+R9+T9+V9+X9+Z9+AB9+AD9+AF9</f>
        <v>0</v>
      </c>
      <c r="AI9" s="58"/>
    </row>
    <row r="10" spans="1:35" s="14" customFormat="1" ht="15.75" customHeight="1">
      <c r="A10" s="396" t="s">
        <v>376</v>
      </c>
      <c r="B10" s="367" t="str">
        <f>Jan!B11</f>
        <v>Assisted Transpo.</v>
      </c>
      <c r="C10" s="368" t="s">
        <v>377</v>
      </c>
      <c r="D10" s="120"/>
      <c r="E10" s="12">
        <v>0</v>
      </c>
      <c r="F10" s="13">
        <v>0</v>
      </c>
      <c r="G10" s="384">
        <f>+Jan!$D$11</f>
        <v>0</v>
      </c>
      <c r="H10" s="384">
        <f>+Jan!$E$11</f>
        <v>0</v>
      </c>
      <c r="I10" s="384">
        <f>+Feb!$D$11</f>
        <v>0</v>
      </c>
      <c r="J10" s="384">
        <f>+Feb!$E$11</f>
        <v>0</v>
      </c>
      <c r="K10" s="384">
        <f>+Mar!$D$11</f>
        <v>0</v>
      </c>
      <c r="L10" s="384">
        <f>+Mar!$E$11</f>
        <v>0</v>
      </c>
      <c r="M10" s="384">
        <f>+Apr!$D$11</f>
        <v>0</v>
      </c>
      <c r="N10" s="384">
        <f>+Apr!$E$11</f>
        <v>0</v>
      </c>
      <c r="O10" s="384">
        <f>+May!$D$11</f>
        <v>0</v>
      </c>
      <c r="P10" s="384">
        <f>+May!$E$11</f>
        <v>0</v>
      </c>
      <c r="Q10" s="384">
        <f>+Jun!$D$11</f>
        <v>0</v>
      </c>
      <c r="R10" s="384">
        <f>+Jun!$E$11</f>
        <v>0</v>
      </c>
      <c r="S10" s="384">
        <f>+Jul!$D$11</f>
        <v>0</v>
      </c>
      <c r="T10" s="384">
        <f>+Jul!$E$11</f>
        <v>0</v>
      </c>
      <c r="U10" s="384">
        <f>+Aug!$D$11</f>
        <v>0</v>
      </c>
      <c r="V10" s="384">
        <f>+Aug!$E$11</f>
        <v>0</v>
      </c>
      <c r="W10" s="384">
        <f>+Sep!$D$11</f>
        <v>0</v>
      </c>
      <c r="X10" s="384">
        <f>+Sep!$E$11</f>
        <v>0</v>
      </c>
      <c r="Y10" s="384">
        <f>+Oct!$D$11</f>
        <v>0</v>
      </c>
      <c r="Z10" s="384">
        <f>+Oct!$E$11</f>
        <v>0</v>
      </c>
      <c r="AA10" s="384">
        <f>+Nov!$D$11</f>
        <v>0</v>
      </c>
      <c r="AB10" s="384">
        <f>+Nov!$E$11</f>
        <v>0</v>
      </c>
      <c r="AC10" s="384">
        <f>+Dec!$D$11</f>
        <v>0</v>
      </c>
      <c r="AD10" s="384">
        <f>+Dec!$E$11</f>
        <v>0</v>
      </c>
      <c r="AE10" s="385"/>
      <c r="AF10" s="385"/>
      <c r="AG10" s="188">
        <f t="shared" si="0"/>
        <v>0</v>
      </c>
      <c r="AH10" s="188">
        <f t="shared" si="1"/>
        <v>0</v>
      </c>
      <c r="AI10" s="58"/>
    </row>
    <row r="11" spans="1:35" s="14" customFormat="1" ht="15.75" customHeight="1">
      <c r="A11" s="396" t="s">
        <v>378</v>
      </c>
      <c r="B11" s="367" t="str">
        <f>Jan!B12</f>
        <v>Transportation</v>
      </c>
      <c r="C11" s="368" t="s">
        <v>377</v>
      </c>
      <c r="D11" s="120"/>
      <c r="E11" s="12">
        <v>0</v>
      </c>
      <c r="F11" s="13">
        <v>0</v>
      </c>
      <c r="G11" s="384">
        <f>+Jan!$D$12</f>
        <v>0</v>
      </c>
      <c r="H11" s="384">
        <f>+Jan!$E$12</f>
        <v>0</v>
      </c>
      <c r="I11" s="384">
        <f>+Feb!$D$12</f>
        <v>0</v>
      </c>
      <c r="J11" s="384">
        <f>+Feb!$E$12</f>
        <v>0</v>
      </c>
      <c r="K11" s="384">
        <f>+Mar!$D$12</f>
        <v>0</v>
      </c>
      <c r="L11" s="384">
        <f>+Mar!$E$12</f>
        <v>0</v>
      </c>
      <c r="M11" s="384">
        <f>+Apr!$D$12</f>
        <v>0</v>
      </c>
      <c r="N11" s="384">
        <f>+Apr!$E$12</f>
        <v>0</v>
      </c>
      <c r="O11" s="384">
        <f>+May!$D$12</f>
        <v>0</v>
      </c>
      <c r="P11" s="384">
        <f>+May!$E$12</f>
        <v>0</v>
      </c>
      <c r="Q11" s="384">
        <f>+Jun!$D$12</f>
        <v>0</v>
      </c>
      <c r="R11" s="384">
        <f>+Jun!$E$12</f>
        <v>0</v>
      </c>
      <c r="S11" s="384">
        <f>+Jul!$D$12</f>
        <v>0</v>
      </c>
      <c r="T11" s="384">
        <f>+Jul!$E$12</f>
        <v>0</v>
      </c>
      <c r="U11" s="384">
        <f>+Aug!$D$12</f>
        <v>0</v>
      </c>
      <c r="V11" s="384">
        <f>+Aug!$E$12</f>
        <v>0</v>
      </c>
      <c r="W11" s="384">
        <f>+Sep!$D$12</f>
        <v>0</v>
      </c>
      <c r="X11" s="384">
        <f>+Sep!$E$12</f>
        <v>0</v>
      </c>
      <c r="Y11" s="384">
        <f>+Oct!$D$12</f>
        <v>0</v>
      </c>
      <c r="Z11" s="384">
        <f>+Oct!$E$12</f>
        <v>0</v>
      </c>
      <c r="AA11" s="384">
        <f>+Nov!$D$12</f>
        <v>0</v>
      </c>
      <c r="AB11" s="384">
        <f>+Nov!$E$12</f>
        <v>0</v>
      </c>
      <c r="AC11" s="384">
        <f>+Dec!$D$12</f>
        <v>0</v>
      </c>
      <c r="AD11" s="384">
        <f>+Dec!$E$12</f>
        <v>0</v>
      </c>
      <c r="AE11" s="385"/>
      <c r="AF11" s="385"/>
      <c r="AG11" s="188">
        <f t="shared" si="0"/>
        <v>0</v>
      </c>
      <c r="AH11" s="188">
        <f t="shared" si="1"/>
        <v>0</v>
      </c>
      <c r="AI11" s="58"/>
    </row>
    <row r="12" spans="1:35" s="14" customFormat="1" ht="15.75" hidden="1" customHeight="1">
      <c r="A12" s="465" t="s">
        <v>379</v>
      </c>
      <c r="B12" s="453" t="str">
        <f>Jan!B13</f>
        <v>Legal/Ben. Assist.</v>
      </c>
      <c r="C12" s="466" t="s">
        <v>369</v>
      </c>
      <c r="D12" s="467"/>
      <c r="E12" s="468"/>
      <c r="F12" s="469"/>
      <c r="G12" s="470">
        <f>+Jan!$D$13</f>
        <v>0</v>
      </c>
      <c r="H12" s="470">
        <f>+Jan!$E$13</f>
        <v>0</v>
      </c>
      <c r="I12" s="470">
        <f>+Feb!$D$13</f>
        <v>0</v>
      </c>
      <c r="J12" s="470">
        <f>+Feb!$E$13</f>
        <v>0</v>
      </c>
      <c r="K12" s="470">
        <f>+Mar!$D$13</f>
        <v>0</v>
      </c>
      <c r="L12" s="470">
        <f>+Mar!$E$13</f>
        <v>0</v>
      </c>
      <c r="M12" s="470">
        <f>+Apr!$D$13</f>
        <v>0</v>
      </c>
      <c r="N12" s="470">
        <f>+Apr!$E$13</f>
        <v>0</v>
      </c>
      <c r="O12" s="470">
        <f>+May!$D$13</f>
        <v>0</v>
      </c>
      <c r="P12" s="470">
        <f>+May!$E$13</f>
        <v>0</v>
      </c>
      <c r="Q12" s="470">
        <f>+Jun!$D$13</f>
        <v>0</v>
      </c>
      <c r="R12" s="470">
        <f>+Jun!$E$13</f>
        <v>0</v>
      </c>
      <c r="S12" s="470">
        <f>+Jul!$D$13</f>
        <v>0</v>
      </c>
      <c r="T12" s="470">
        <f>+Jul!$E$13</f>
        <v>0</v>
      </c>
      <c r="U12" s="470">
        <f>+Aug!$D$13</f>
        <v>0</v>
      </c>
      <c r="V12" s="470">
        <f>+Aug!$E$13</f>
        <v>0</v>
      </c>
      <c r="W12" s="470">
        <f>+Sep!$D$13</f>
        <v>0</v>
      </c>
      <c r="X12" s="470">
        <f>+Sep!$E$13</f>
        <v>0</v>
      </c>
      <c r="Y12" s="470">
        <f>+Oct!$D$13</f>
        <v>0</v>
      </c>
      <c r="Z12" s="470">
        <f>+Oct!$E$13</f>
        <v>0</v>
      </c>
      <c r="AA12" s="470">
        <f>+Nov!$D$13</f>
        <v>0</v>
      </c>
      <c r="AB12" s="470">
        <f>+Nov!$E$13</f>
        <v>0</v>
      </c>
      <c r="AC12" s="470">
        <f>+Dec!$D$13</f>
        <v>0</v>
      </c>
      <c r="AD12" s="470">
        <f>+Dec!$E$13</f>
        <v>0</v>
      </c>
      <c r="AE12" s="470"/>
      <c r="AF12" s="470"/>
      <c r="AG12" s="471">
        <f t="shared" si="0"/>
        <v>0</v>
      </c>
      <c r="AH12" s="471">
        <f t="shared" si="1"/>
        <v>0</v>
      </c>
      <c r="AI12" s="58"/>
    </row>
    <row r="13" spans="1:35" s="14" customFormat="1" ht="15.75" customHeight="1">
      <c r="A13" s="396" t="s">
        <v>383</v>
      </c>
      <c r="B13" s="584" t="str">
        <f>Jan!B14</f>
        <v>Info. &amp; Assistance</v>
      </c>
      <c r="C13" s="369" t="s">
        <v>384</v>
      </c>
      <c r="D13" s="120"/>
      <c r="E13" s="12"/>
      <c r="F13" s="13"/>
      <c r="G13" s="384">
        <f>+Jan!$D$14</f>
        <v>0</v>
      </c>
      <c r="H13" s="384">
        <f>+Jan!$E$14</f>
        <v>0</v>
      </c>
      <c r="I13" s="384">
        <f>+Feb!$D$14</f>
        <v>0</v>
      </c>
      <c r="J13" s="384">
        <f>+Feb!$E$14</f>
        <v>0</v>
      </c>
      <c r="K13" s="384">
        <f>+Mar!$D$14</f>
        <v>0</v>
      </c>
      <c r="L13" s="384">
        <f>+Mar!$E$14</f>
        <v>0</v>
      </c>
      <c r="M13" s="384">
        <f>+Apr!$D$14</f>
        <v>0</v>
      </c>
      <c r="N13" s="384">
        <f>+Apr!$E$14</f>
        <v>0</v>
      </c>
      <c r="O13" s="384">
        <f>+May!$D$14</f>
        <v>0</v>
      </c>
      <c r="P13" s="384">
        <f>+May!$E$14</f>
        <v>0</v>
      </c>
      <c r="Q13" s="384">
        <f>+Jun!$D$14</f>
        <v>0</v>
      </c>
      <c r="R13" s="384">
        <f>+Jun!$E$14</f>
        <v>0</v>
      </c>
      <c r="S13" s="384">
        <f>+Jul!$D$14</f>
        <v>0</v>
      </c>
      <c r="T13" s="384">
        <f>+Jul!$E$14</f>
        <v>0</v>
      </c>
      <c r="U13" s="384">
        <f>+Aug!$D$14</f>
        <v>0</v>
      </c>
      <c r="V13" s="384">
        <f>+Aug!$E$14</f>
        <v>0</v>
      </c>
      <c r="W13" s="384">
        <f>+Sep!$D$14</f>
        <v>0</v>
      </c>
      <c r="X13" s="384">
        <f>+Sep!$E$14</f>
        <v>0</v>
      </c>
      <c r="Y13" s="384">
        <f>+Oct!$D$14</f>
        <v>0</v>
      </c>
      <c r="Z13" s="384">
        <f>+Oct!$E$14</f>
        <v>0</v>
      </c>
      <c r="AA13" s="384">
        <f>+Nov!$D$14</f>
        <v>0</v>
      </c>
      <c r="AB13" s="384">
        <f>+Nov!$E$14</f>
        <v>0</v>
      </c>
      <c r="AC13" s="384">
        <f>+Dec!$D$14</f>
        <v>0</v>
      </c>
      <c r="AD13" s="384">
        <f>+Dec!$E$14</f>
        <v>0</v>
      </c>
      <c r="AE13" s="385"/>
      <c r="AF13" s="385"/>
      <c r="AG13" s="188">
        <f t="shared" si="0"/>
        <v>0</v>
      </c>
      <c r="AH13" s="188">
        <f t="shared" si="1"/>
        <v>0</v>
      </c>
      <c r="AI13" s="58"/>
    </row>
    <row r="14" spans="1:35" s="14" customFormat="1" ht="15.75" customHeight="1">
      <c r="A14" s="396" t="s">
        <v>385</v>
      </c>
      <c r="B14" s="365" t="str">
        <f>Jan!B15</f>
        <v>Outreach</v>
      </c>
      <c r="C14" s="369" t="s">
        <v>386</v>
      </c>
      <c r="D14" s="120"/>
      <c r="E14" s="12"/>
      <c r="F14" s="13"/>
      <c r="G14" s="384">
        <f>+Jan!$D$15</f>
        <v>0</v>
      </c>
      <c r="H14" s="384">
        <f>+Jan!$E$15</f>
        <v>0</v>
      </c>
      <c r="I14" s="384">
        <f>+Feb!$D$15</f>
        <v>0</v>
      </c>
      <c r="J14" s="384">
        <f>+Feb!$E$15</f>
        <v>0</v>
      </c>
      <c r="K14" s="384">
        <f>+Mar!$D$15</f>
        <v>0</v>
      </c>
      <c r="L14" s="384">
        <f>+Mar!$E$15</f>
        <v>0</v>
      </c>
      <c r="M14" s="384">
        <f>+Apr!$D$15</f>
        <v>0</v>
      </c>
      <c r="N14" s="384">
        <f>+Apr!$E$15</f>
        <v>0</v>
      </c>
      <c r="O14" s="384">
        <f>+May!$D$15</f>
        <v>0</v>
      </c>
      <c r="P14" s="384">
        <f>+May!$E$15</f>
        <v>0</v>
      </c>
      <c r="Q14" s="384">
        <f>+Jun!$D$15</f>
        <v>0</v>
      </c>
      <c r="R14" s="384">
        <f>+Jun!$E$15</f>
        <v>0</v>
      </c>
      <c r="S14" s="384">
        <f>+Jul!$D$15</f>
        <v>0</v>
      </c>
      <c r="T14" s="384">
        <f>+Jul!$E$15</f>
        <v>0</v>
      </c>
      <c r="U14" s="384">
        <f>+Aug!$D$15</f>
        <v>0</v>
      </c>
      <c r="V14" s="384">
        <f>+Aug!$E$15</f>
        <v>0</v>
      </c>
      <c r="W14" s="384">
        <f>+Sep!$D$15</f>
        <v>0</v>
      </c>
      <c r="X14" s="384">
        <f>+Sep!$E$15</f>
        <v>0</v>
      </c>
      <c r="Y14" s="384">
        <f>+Oct!$D$15</f>
        <v>0</v>
      </c>
      <c r="Z14" s="384">
        <f>+Oct!$E$15</f>
        <v>0</v>
      </c>
      <c r="AA14" s="384">
        <f>+Nov!$D$15</f>
        <v>0</v>
      </c>
      <c r="AB14" s="384">
        <f>+Nov!$E$15</f>
        <v>0</v>
      </c>
      <c r="AC14" s="384">
        <f>+Dec!$D$15</f>
        <v>0</v>
      </c>
      <c r="AD14" s="384">
        <f>+Dec!$E$15</f>
        <v>0</v>
      </c>
      <c r="AE14" s="385"/>
      <c r="AF14" s="385"/>
      <c r="AG14" s="188">
        <f t="shared" si="0"/>
        <v>0</v>
      </c>
      <c r="AH14" s="188">
        <f t="shared" si="1"/>
        <v>0</v>
      </c>
      <c r="AI14" s="58"/>
    </row>
    <row r="15" spans="1:35" s="14" customFormat="1" ht="15.75" customHeight="1">
      <c r="A15" s="396" t="s">
        <v>387</v>
      </c>
      <c r="B15" s="370" t="str">
        <f>Jan!B16</f>
        <v>Public Information</v>
      </c>
      <c r="C15" s="371" t="s">
        <v>386</v>
      </c>
      <c r="E15" s="12"/>
      <c r="F15" s="13"/>
      <c r="G15" s="384">
        <f>+Jan!$D$16</f>
        <v>0</v>
      </c>
      <c r="H15" s="384">
        <f>+Jan!$E$16</f>
        <v>0</v>
      </c>
      <c r="I15" s="384">
        <f>+Feb!$D$16</f>
        <v>0</v>
      </c>
      <c r="J15" s="384">
        <f>+Feb!$E$16</f>
        <v>0</v>
      </c>
      <c r="K15" s="384">
        <f>+Mar!$D$16</f>
        <v>0</v>
      </c>
      <c r="L15" s="384">
        <f>+Mar!$E$16</f>
        <v>0</v>
      </c>
      <c r="M15" s="384">
        <f>+Apr!$D$16</f>
        <v>0</v>
      </c>
      <c r="N15" s="384">
        <f>+Apr!$E$16</f>
        <v>0</v>
      </c>
      <c r="O15" s="384">
        <f>+May!$D$16</f>
        <v>0</v>
      </c>
      <c r="P15" s="384">
        <f>+May!$E$16</f>
        <v>0</v>
      </c>
      <c r="Q15" s="384">
        <f>+Jun!$D$16</f>
        <v>0</v>
      </c>
      <c r="R15" s="384">
        <f>+Jun!$E$16</f>
        <v>0</v>
      </c>
      <c r="S15" s="384">
        <f>+Jul!$D$16</f>
        <v>0</v>
      </c>
      <c r="T15" s="384">
        <f>+Jul!$E$16</f>
        <v>0</v>
      </c>
      <c r="U15" s="384">
        <f>+Aug!$D$16</f>
        <v>0</v>
      </c>
      <c r="V15" s="384">
        <f>+Aug!$E$16</f>
        <v>0</v>
      </c>
      <c r="W15" s="384">
        <f>+Sep!$D$16</f>
        <v>0</v>
      </c>
      <c r="X15" s="384">
        <f>+Sep!$E$16</f>
        <v>0</v>
      </c>
      <c r="Y15" s="384">
        <f>+Oct!$D$16</f>
        <v>0</v>
      </c>
      <c r="Z15" s="384">
        <f>+Oct!$E$16</f>
        <v>0</v>
      </c>
      <c r="AA15" s="384">
        <f>+Nov!$D$16</f>
        <v>0</v>
      </c>
      <c r="AB15" s="384">
        <f>+Nov!$E$16</f>
        <v>0</v>
      </c>
      <c r="AC15" s="384">
        <f>+Dec!$D$16</f>
        <v>0</v>
      </c>
      <c r="AD15" s="384">
        <f>+Dec!$E$16</f>
        <v>0</v>
      </c>
      <c r="AE15" s="385"/>
      <c r="AF15" s="385"/>
      <c r="AG15" s="188">
        <f t="shared" si="0"/>
        <v>0</v>
      </c>
      <c r="AH15" s="188">
        <f t="shared" si="1"/>
        <v>0</v>
      </c>
      <c r="AI15" s="58"/>
    </row>
    <row r="16" spans="1:35" s="14" customFormat="1" ht="15.75" customHeight="1">
      <c r="A16" s="396" t="s">
        <v>388</v>
      </c>
      <c r="B16" s="370" t="str">
        <f>Jan!B17</f>
        <v>Counseling</v>
      </c>
      <c r="C16" s="366" t="s">
        <v>369</v>
      </c>
      <c r="D16" s="120"/>
      <c r="E16" s="12"/>
      <c r="F16" s="13"/>
      <c r="G16" s="384">
        <f>+Jan!$D$17</f>
        <v>0</v>
      </c>
      <c r="H16" s="384">
        <f>+Jan!$E$17</f>
        <v>0</v>
      </c>
      <c r="I16" s="384">
        <f>+Feb!$D$17</f>
        <v>0</v>
      </c>
      <c r="J16" s="384">
        <f>+Feb!$E$17</f>
        <v>0</v>
      </c>
      <c r="K16" s="384">
        <f>+Mar!$D$17</f>
        <v>0</v>
      </c>
      <c r="L16" s="384">
        <f>+Mar!$E$17</f>
        <v>0</v>
      </c>
      <c r="M16" s="384">
        <f>+Apr!$D$17</f>
        <v>0</v>
      </c>
      <c r="N16" s="384">
        <f>+Apr!$E$17</f>
        <v>0</v>
      </c>
      <c r="O16" s="384">
        <f>+May!$D$17</f>
        <v>0</v>
      </c>
      <c r="P16" s="384">
        <f>+May!$E$17</f>
        <v>0</v>
      </c>
      <c r="Q16" s="384">
        <f>+Jun!$D$17</f>
        <v>0</v>
      </c>
      <c r="R16" s="384">
        <f>+Jun!$E$17</f>
        <v>0</v>
      </c>
      <c r="S16" s="384">
        <f>+Jul!$D$17</f>
        <v>0</v>
      </c>
      <c r="T16" s="384">
        <f>+Jul!$E$17</f>
        <v>0</v>
      </c>
      <c r="U16" s="384">
        <f>+Aug!$D$17</f>
        <v>0</v>
      </c>
      <c r="V16" s="384">
        <f>+Aug!$E$17</f>
        <v>0</v>
      </c>
      <c r="W16" s="384">
        <f>+Sep!$D$17</f>
        <v>0</v>
      </c>
      <c r="X16" s="384">
        <f>+Sep!$E$17</f>
        <v>0</v>
      </c>
      <c r="Y16" s="384">
        <f>+Oct!$D$17</f>
        <v>0</v>
      </c>
      <c r="Z16" s="384">
        <f>+Oct!$E$17</f>
        <v>0</v>
      </c>
      <c r="AA16" s="384">
        <f>+Nov!$D$17</f>
        <v>0</v>
      </c>
      <c r="AB16" s="384">
        <f>+Nov!$E$17</f>
        <v>0</v>
      </c>
      <c r="AC16" s="384">
        <f>+Dec!$D$17</f>
        <v>0</v>
      </c>
      <c r="AD16" s="384">
        <f>+Dec!$E$17</f>
        <v>0</v>
      </c>
      <c r="AE16" s="385"/>
      <c r="AF16" s="385"/>
      <c r="AG16" s="188">
        <f t="shared" si="0"/>
        <v>0</v>
      </c>
      <c r="AH16" s="188">
        <f t="shared" si="1"/>
        <v>0</v>
      </c>
      <c r="AI16" s="58"/>
    </row>
    <row r="17" spans="1:35" s="14" customFormat="1" ht="15.75" customHeight="1">
      <c r="A17" s="396" t="s">
        <v>389</v>
      </c>
      <c r="B17" s="370" t="str">
        <f>Jan!B18</f>
        <v>Training</v>
      </c>
      <c r="C17" s="366" t="s">
        <v>369</v>
      </c>
      <c r="D17" s="120"/>
      <c r="E17" s="12"/>
      <c r="F17" s="13"/>
      <c r="G17" s="385">
        <f>+Jan!$D$18</f>
        <v>0</v>
      </c>
      <c r="H17" s="384">
        <f>+Jan!$E$18</f>
        <v>0</v>
      </c>
      <c r="I17" s="385">
        <f>+Feb!$D$18</f>
        <v>0</v>
      </c>
      <c r="J17" s="384">
        <f>+Feb!$E$18</f>
        <v>0</v>
      </c>
      <c r="K17" s="384">
        <f>+Mar!$D$18</f>
        <v>0</v>
      </c>
      <c r="L17" s="384">
        <f>+Mar!$E$18</f>
        <v>0</v>
      </c>
      <c r="M17" s="384">
        <f>+Apr!$D$18</f>
        <v>0</v>
      </c>
      <c r="N17" s="384">
        <f>+Apr!$E$18</f>
        <v>0</v>
      </c>
      <c r="O17" s="384">
        <f>+May!$D$18</f>
        <v>0</v>
      </c>
      <c r="P17" s="384">
        <f>+May!$E$18</f>
        <v>0</v>
      </c>
      <c r="Q17" s="384">
        <f>+Jun!$D$18</f>
        <v>0</v>
      </c>
      <c r="R17" s="384">
        <f>+Jun!$E$18</f>
        <v>0</v>
      </c>
      <c r="S17" s="384">
        <f>+Jul!$D$18</f>
        <v>0</v>
      </c>
      <c r="T17" s="384">
        <f>+Jul!$E$18</f>
        <v>0</v>
      </c>
      <c r="U17" s="384">
        <f>+Aug!$D$18</f>
        <v>0</v>
      </c>
      <c r="V17" s="384">
        <f>+Aug!$E$18</f>
        <v>0</v>
      </c>
      <c r="W17" s="384">
        <f>+Sep!$D$18</f>
        <v>0</v>
      </c>
      <c r="X17" s="384">
        <f>+Sep!$E$18</f>
        <v>0</v>
      </c>
      <c r="Y17" s="384">
        <f>+Oct!$D$18</f>
        <v>0</v>
      </c>
      <c r="Z17" s="384">
        <f>+Oct!$E$18</f>
        <v>0</v>
      </c>
      <c r="AA17" s="384">
        <f>+Nov!$D$18</f>
        <v>0</v>
      </c>
      <c r="AB17" s="384">
        <f>+Nov!$E$18</f>
        <v>0</v>
      </c>
      <c r="AC17" s="384">
        <f>+Dec!$D$18</f>
        <v>0</v>
      </c>
      <c r="AD17" s="384">
        <f>+Dec!$E$18</f>
        <v>0</v>
      </c>
      <c r="AE17" s="385"/>
      <c r="AF17" s="385"/>
      <c r="AG17" s="188">
        <f t="shared" si="0"/>
        <v>0</v>
      </c>
      <c r="AH17" s="188">
        <f t="shared" si="1"/>
        <v>0</v>
      </c>
      <c r="AI17" s="58"/>
    </row>
    <row r="18" spans="1:35" s="14" customFormat="1" ht="15.75" hidden="1" customHeight="1">
      <c r="A18" s="396" t="s">
        <v>385</v>
      </c>
      <c r="B18" s="571" t="str">
        <f>Jan!B19</f>
        <v>Health Promotion - Evidence Based</v>
      </c>
      <c r="C18" s="366" t="s">
        <v>369</v>
      </c>
      <c r="D18" s="120"/>
      <c r="E18" s="12"/>
      <c r="F18" s="13"/>
      <c r="G18" s="384">
        <f>+Jan!$D$19</f>
        <v>0</v>
      </c>
      <c r="H18" s="384">
        <f>+Jan!$E$19</f>
        <v>0</v>
      </c>
      <c r="I18" s="384">
        <f>+Feb!$D$19</f>
        <v>0</v>
      </c>
      <c r="J18" s="384">
        <f>+Feb!$E$19</f>
        <v>0</v>
      </c>
      <c r="K18" s="384">
        <f>+Mar!$D$19</f>
        <v>0</v>
      </c>
      <c r="L18" s="384">
        <f>+Mar!$E$19</f>
        <v>0</v>
      </c>
      <c r="M18" s="384">
        <f>+Apr!$D$19</f>
        <v>0</v>
      </c>
      <c r="N18" s="384">
        <f>+Apr!$E$19</f>
        <v>0</v>
      </c>
      <c r="O18" s="384">
        <f>+May!$D$19</f>
        <v>0</v>
      </c>
      <c r="P18" s="384">
        <f>+May!$E$19</f>
        <v>0</v>
      </c>
      <c r="Q18" s="384">
        <f>+Jun!$D$19</f>
        <v>0</v>
      </c>
      <c r="R18" s="384">
        <f>+Jun!$E$19</f>
        <v>0</v>
      </c>
      <c r="S18" s="384">
        <f>+Jul!$D$19</f>
        <v>0</v>
      </c>
      <c r="T18" s="384">
        <f>+Jul!$E$19</f>
        <v>0</v>
      </c>
      <c r="U18" s="384">
        <f>+Aug!$D$19</f>
        <v>0</v>
      </c>
      <c r="V18" s="384">
        <f>+Aug!$E$19</f>
        <v>0</v>
      </c>
      <c r="W18" s="384">
        <f>+Sep!$D$19</f>
        <v>0</v>
      </c>
      <c r="X18" s="384">
        <f>+Sep!$E$19</f>
        <v>0</v>
      </c>
      <c r="Y18" s="384">
        <f>+Oct!$D$19</f>
        <v>0</v>
      </c>
      <c r="Z18" s="384">
        <f>+Oct!$E$19</f>
        <v>0</v>
      </c>
      <c r="AA18" s="384">
        <f>+Nov!$D$19</f>
        <v>0</v>
      </c>
      <c r="AB18" s="384">
        <f>+Nov!$E$19</f>
        <v>0</v>
      </c>
      <c r="AC18" s="384">
        <f>+Dec!$D$19</f>
        <v>0</v>
      </c>
      <c r="AD18" s="384">
        <f>+Dec!$E$19</f>
        <v>0</v>
      </c>
      <c r="AE18" s="385"/>
      <c r="AF18" s="385"/>
      <c r="AG18" s="188">
        <f t="shared" si="0"/>
        <v>0</v>
      </c>
      <c r="AH18" s="188">
        <f t="shared" si="1"/>
        <v>0</v>
      </c>
      <c r="AI18" s="58"/>
    </row>
    <row r="19" spans="1:35" s="14" customFormat="1" ht="15.75" customHeight="1">
      <c r="A19" s="396" t="s">
        <v>390</v>
      </c>
      <c r="B19" s="372" t="str">
        <f>Jan!B20</f>
        <v>Health Promotion - Non-Evidence-Based</v>
      </c>
      <c r="C19" s="371" t="s">
        <v>369</v>
      </c>
      <c r="D19" s="120"/>
      <c r="E19" s="12"/>
      <c r="F19" s="13"/>
      <c r="G19" s="384">
        <f>+Jan!$D$20</f>
        <v>0</v>
      </c>
      <c r="H19" s="384">
        <f>+Jan!$E$20</f>
        <v>0</v>
      </c>
      <c r="I19" s="384">
        <f>+Feb!$D$20</f>
        <v>0</v>
      </c>
      <c r="J19" s="384">
        <f>+Feb!$E$20</f>
        <v>0</v>
      </c>
      <c r="K19" s="384">
        <f>+Mar!$D$20</f>
        <v>0</v>
      </c>
      <c r="L19" s="384">
        <f>+Mar!$E$20</f>
        <v>0</v>
      </c>
      <c r="M19" s="384">
        <f>+Apr!$D$20</f>
        <v>0</v>
      </c>
      <c r="N19" s="384">
        <f>+Apr!$E$20</f>
        <v>0</v>
      </c>
      <c r="O19" s="384">
        <f>+May!$D$20</f>
        <v>0</v>
      </c>
      <c r="P19" s="384">
        <f>+May!$E$20</f>
        <v>0</v>
      </c>
      <c r="Q19" s="384">
        <f>+Jun!$D$20</f>
        <v>0</v>
      </c>
      <c r="R19" s="384">
        <f>+Jun!$E$20</f>
        <v>0</v>
      </c>
      <c r="S19" s="384">
        <f>+Jul!$D$20</f>
        <v>0</v>
      </c>
      <c r="T19" s="384">
        <f>+Jul!$E$20</f>
        <v>0</v>
      </c>
      <c r="U19" s="384">
        <f>+Aug!$D$20</f>
        <v>0</v>
      </c>
      <c r="V19" s="384">
        <f>+Aug!$E$20</f>
        <v>0</v>
      </c>
      <c r="W19" s="384">
        <f>+Sep!$D$20</f>
        <v>0</v>
      </c>
      <c r="X19" s="384">
        <f>+Sep!$E$20</f>
        <v>0</v>
      </c>
      <c r="Y19" s="384">
        <f>+Oct!$D$20</f>
        <v>0</v>
      </c>
      <c r="Z19" s="384">
        <f>+Oct!$E$20</f>
        <v>0</v>
      </c>
      <c r="AA19" s="384">
        <f>+Nov!$D$20</f>
        <v>0</v>
      </c>
      <c r="AB19" s="384">
        <f>+Nov!$E$20</f>
        <v>0</v>
      </c>
      <c r="AC19" s="384">
        <f>+Dec!$D$20</f>
        <v>0</v>
      </c>
      <c r="AD19" s="384">
        <f>+Dec!$E$20</f>
        <v>0</v>
      </c>
      <c r="AE19" s="385"/>
      <c r="AF19" s="385"/>
      <c r="AG19" s="188">
        <f t="shared" si="0"/>
        <v>0</v>
      </c>
      <c r="AH19" s="188">
        <f t="shared" si="1"/>
        <v>0</v>
      </c>
      <c r="AI19" s="58"/>
    </row>
    <row r="20" spans="1:35" s="14" customFormat="1" ht="15.75" hidden="1" customHeight="1">
      <c r="A20" s="396" t="s">
        <v>391</v>
      </c>
      <c r="B20" s="571" t="str">
        <f>Jan!B21</f>
        <v>Assistive Devices/Technology</v>
      </c>
      <c r="C20" s="371" t="s">
        <v>392</v>
      </c>
      <c r="D20" s="120"/>
      <c r="E20" s="12"/>
      <c r="F20" s="13"/>
      <c r="G20" s="384">
        <f>+Jan!$D$21</f>
        <v>0</v>
      </c>
      <c r="H20" s="384">
        <f>+Jan!$E$21</f>
        <v>0</v>
      </c>
      <c r="I20" s="384">
        <f>+Feb!$D$21</f>
        <v>0</v>
      </c>
      <c r="J20" s="384">
        <f>+Feb!$E$21</f>
        <v>0</v>
      </c>
      <c r="K20" s="384">
        <f>+Mar!$D$21</f>
        <v>0</v>
      </c>
      <c r="L20" s="384">
        <f>+Mar!$E$21</f>
        <v>0</v>
      </c>
      <c r="M20" s="384">
        <f>+Apr!$D$21</f>
        <v>0</v>
      </c>
      <c r="N20" s="384">
        <f>+Apr!$E$21</f>
        <v>0</v>
      </c>
      <c r="O20" s="384">
        <f>+May!$D$21</f>
        <v>0</v>
      </c>
      <c r="P20" s="384">
        <f>+May!$E$21</f>
        <v>0</v>
      </c>
      <c r="Q20" s="384">
        <f>+Jun!$D$21</f>
        <v>0</v>
      </c>
      <c r="R20" s="384">
        <f>+Jun!$E$21</f>
        <v>0</v>
      </c>
      <c r="S20" s="384">
        <f>+Jul!$D$21</f>
        <v>0</v>
      </c>
      <c r="T20" s="384">
        <f>+Jul!$E$21</f>
        <v>0</v>
      </c>
      <c r="U20" s="384">
        <f>+Aug!$D$21</f>
        <v>0</v>
      </c>
      <c r="V20" s="384">
        <f>+Aug!$E$21</f>
        <v>0</v>
      </c>
      <c r="W20" s="384">
        <f>+Sep!$D$21</f>
        <v>0</v>
      </c>
      <c r="X20" s="384">
        <f>+Sep!$E$21</f>
        <v>0</v>
      </c>
      <c r="Y20" s="384">
        <f>+Oct!$D$21</f>
        <v>0</v>
      </c>
      <c r="Z20" s="384">
        <f>+Oct!$E$21</f>
        <v>0</v>
      </c>
      <c r="AA20" s="384">
        <f>+Nov!$D$21</f>
        <v>0</v>
      </c>
      <c r="AB20" s="384">
        <f>+Nov!$E$21</f>
        <v>0</v>
      </c>
      <c r="AC20" s="384">
        <f>+Dec!$D$21</f>
        <v>0</v>
      </c>
      <c r="AD20" s="384">
        <f>+Dec!$E$21</f>
        <v>0</v>
      </c>
      <c r="AE20" s="385"/>
      <c r="AF20" s="385"/>
      <c r="AG20" s="188">
        <f t="shared" si="0"/>
        <v>0</v>
      </c>
      <c r="AH20" s="188">
        <f t="shared" si="1"/>
        <v>0</v>
      </c>
      <c r="AI20" s="58"/>
    </row>
    <row r="21" spans="1:35" s="14" customFormat="1" ht="15.75" customHeight="1">
      <c r="A21" s="396" t="s">
        <v>393</v>
      </c>
      <c r="B21" s="370" t="str">
        <f>Jan!B22</f>
        <v>Consumable Supplies</v>
      </c>
      <c r="C21" s="371" t="s">
        <v>392</v>
      </c>
      <c r="D21" s="120"/>
      <c r="E21" s="12">
        <v>0</v>
      </c>
      <c r="F21" s="13">
        <v>0</v>
      </c>
      <c r="G21" s="384">
        <f>+Jan!$D$22</f>
        <v>0</v>
      </c>
      <c r="H21" s="384">
        <f>+Jan!$E$22</f>
        <v>0</v>
      </c>
      <c r="I21" s="384">
        <f>+Feb!$D$22</f>
        <v>0</v>
      </c>
      <c r="J21" s="384">
        <f>+Feb!$E$22</f>
        <v>0</v>
      </c>
      <c r="K21" s="384">
        <f>+Mar!$D$22</f>
        <v>0</v>
      </c>
      <c r="L21" s="384">
        <f>+Mar!$E$22</f>
        <v>0</v>
      </c>
      <c r="M21" s="384">
        <f>+Apr!$D$22</f>
        <v>0</v>
      </c>
      <c r="N21" s="384">
        <f>+Apr!$E$22</f>
        <v>0</v>
      </c>
      <c r="O21" s="384">
        <f>+May!$D$22</f>
        <v>0</v>
      </c>
      <c r="P21" s="384">
        <f>+May!$E$22</f>
        <v>0</v>
      </c>
      <c r="Q21" s="384">
        <f>+Jun!$D$22</f>
        <v>0</v>
      </c>
      <c r="R21" s="384">
        <f>+Jun!$E$22</f>
        <v>0</v>
      </c>
      <c r="S21" s="384">
        <f>+Jul!$D$22</f>
        <v>0</v>
      </c>
      <c r="T21" s="384">
        <f>+Jul!$E$22</f>
        <v>0</v>
      </c>
      <c r="U21" s="384">
        <f>+Aug!$D$22</f>
        <v>0</v>
      </c>
      <c r="V21" s="384">
        <f>+Aug!$E$22</f>
        <v>0</v>
      </c>
      <c r="W21" s="384">
        <f>+Sep!$D$22</f>
        <v>0</v>
      </c>
      <c r="X21" s="384">
        <f>+Sep!$E$22</f>
        <v>0</v>
      </c>
      <c r="Y21" s="384">
        <f>+Oct!$D$22</f>
        <v>0</v>
      </c>
      <c r="Z21" s="384">
        <f>+Oct!$E$22</f>
        <v>0</v>
      </c>
      <c r="AA21" s="384">
        <f>+Nov!$D$22</f>
        <v>0</v>
      </c>
      <c r="AB21" s="384">
        <f>+Nov!$E$22</f>
        <v>0</v>
      </c>
      <c r="AC21" s="384">
        <f>+Dec!$D$22</f>
        <v>0</v>
      </c>
      <c r="AD21" s="384">
        <f>+Dec!$E$22</f>
        <v>0</v>
      </c>
      <c r="AE21" s="385"/>
      <c r="AF21" s="385"/>
      <c r="AG21" s="188">
        <f t="shared" si="0"/>
        <v>0</v>
      </c>
      <c r="AH21" s="188">
        <f t="shared" si="1"/>
        <v>0</v>
      </c>
      <c r="AI21" s="58"/>
    </row>
    <row r="22" spans="1:35" s="14" customFormat="1" ht="15.75" customHeight="1">
      <c r="A22" s="396" t="s">
        <v>394</v>
      </c>
      <c r="B22" s="370" t="str">
        <f>Jan!B23</f>
        <v xml:space="preserve"> Forms Correspondence</v>
      </c>
      <c r="C22" s="371" t="s">
        <v>382</v>
      </c>
      <c r="D22" s="120"/>
      <c r="E22" s="12">
        <v>0</v>
      </c>
      <c r="F22" s="13">
        <v>0</v>
      </c>
      <c r="G22" s="384">
        <f>+Jan!$D$23</f>
        <v>0</v>
      </c>
      <c r="H22" s="384">
        <f>+Jan!$E$23</f>
        <v>0</v>
      </c>
      <c r="I22" s="384">
        <f>+Feb!$D$23</f>
        <v>0</v>
      </c>
      <c r="J22" s="384">
        <f>+Feb!$E$23</f>
        <v>0</v>
      </c>
      <c r="K22" s="384">
        <f>+Mar!$D$23</f>
        <v>0</v>
      </c>
      <c r="L22" s="384">
        <f>+Mar!$E$23</f>
        <v>0</v>
      </c>
      <c r="M22" s="384">
        <f>+Apr!$D$23</f>
        <v>0</v>
      </c>
      <c r="N22" s="384">
        <f>+Apr!$E$23</f>
        <v>0</v>
      </c>
      <c r="O22" s="384">
        <f>+May!$D$23</f>
        <v>0</v>
      </c>
      <c r="P22" s="384">
        <f>+May!$E$23</f>
        <v>0</v>
      </c>
      <c r="Q22" s="384">
        <f>+Jun!$D$23</f>
        <v>0</v>
      </c>
      <c r="R22" s="384">
        <f>+Jun!$E$23</f>
        <v>0</v>
      </c>
      <c r="S22" s="384">
        <f>+Jul!$D$23</f>
        <v>0</v>
      </c>
      <c r="T22" s="384">
        <f>+Jul!$E$23</f>
        <v>0</v>
      </c>
      <c r="U22" s="384">
        <f>+Aug!$D$23</f>
        <v>0</v>
      </c>
      <c r="V22" s="384">
        <f>+Aug!$E$23</f>
        <v>0</v>
      </c>
      <c r="W22" s="384">
        <f>+Sep!$D$23</f>
        <v>0</v>
      </c>
      <c r="X22" s="384">
        <f>+Sep!$E$23</f>
        <v>0</v>
      </c>
      <c r="Y22" s="384">
        <f>+Oct!$D$23</f>
        <v>0</v>
      </c>
      <c r="Z22" s="384">
        <f>+Oct!$E$23</f>
        <v>0</v>
      </c>
      <c r="AA22" s="384">
        <f>+Nov!$D$23</f>
        <v>0</v>
      </c>
      <c r="AB22" s="384">
        <f>+Nov!$E$23</f>
        <v>0</v>
      </c>
      <c r="AC22" s="384">
        <f>+Dec!$D$23</f>
        <v>0</v>
      </c>
      <c r="AD22" s="384">
        <f>+Dec!$E$23</f>
        <v>0</v>
      </c>
      <c r="AE22" s="385"/>
      <c r="AF22" s="385"/>
      <c r="AG22" s="188">
        <f t="shared" si="0"/>
        <v>0</v>
      </c>
      <c r="AH22" s="188">
        <f t="shared" si="1"/>
        <v>0</v>
      </c>
      <c r="AI22" s="58"/>
    </row>
    <row r="23" spans="1:35" s="14" customFormat="1" ht="15.75" hidden="1" customHeight="1">
      <c r="A23" s="396" t="s">
        <v>395</v>
      </c>
      <c r="B23" s="571" t="str">
        <f>Jan!B24</f>
        <v>Home Repair and Modifications</v>
      </c>
      <c r="C23" s="371" t="s">
        <v>392</v>
      </c>
      <c r="D23" s="120"/>
      <c r="E23" s="12"/>
      <c r="F23" s="13"/>
      <c r="G23" s="384">
        <f>+Jan!$D$24</f>
        <v>0</v>
      </c>
      <c r="H23" s="384">
        <f>+Jan!$E$24</f>
        <v>0</v>
      </c>
      <c r="I23" s="384">
        <f>+Feb!$D$24</f>
        <v>0</v>
      </c>
      <c r="J23" s="384">
        <f>+Feb!$E$24</f>
        <v>0</v>
      </c>
      <c r="K23" s="384">
        <f>+Mar!$D$24</f>
        <v>0</v>
      </c>
      <c r="L23" s="384">
        <f>+Mar!$E$24</f>
        <v>0</v>
      </c>
      <c r="M23" s="384">
        <f>+Apr!$D$24</f>
        <v>0</v>
      </c>
      <c r="N23" s="384">
        <f>+Apr!$E$24</f>
        <v>0</v>
      </c>
      <c r="O23" s="384">
        <f>+May!$D$24</f>
        <v>0</v>
      </c>
      <c r="P23" s="384">
        <f>+May!$E$24</f>
        <v>0</v>
      </c>
      <c r="Q23" s="384">
        <f>+Jun!$D$24</f>
        <v>0</v>
      </c>
      <c r="R23" s="384">
        <f>+Jun!$E$24</f>
        <v>0</v>
      </c>
      <c r="S23" s="384">
        <f>+Jul!$D$24</f>
        <v>0</v>
      </c>
      <c r="T23" s="384">
        <f>+Jul!$E$24</f>
        <v>0</v>
      </c>
      <c r="U23" s="384">
        <f>+Aug!$D$24</f>
        <v>0</v>
      </c>
      <c r="V23" s="384">
        <f>+Aug!$E$24</f>
        <v>0</v>
      </c>
      <c r="W23" s="384">
        <f>+Sep!$D$24</f>
        <v>0</v>
      </c>
      <c r="X23" s="384">
        <f>+Sep!$E$24</f>
        <v>0</v>
      </c>
      <c r="Y23" s="384">
        <f>+Oct!$D$24</f>
        <v>0</v>
      </c>
      <c r="Z23" s="384">
        <f>+Oct!$E$24</f>
        <v>0</v>
      </c>
      <c r="AA23" s="384">
        <f>+Nov!$D$24</f>
        <v>0</v>
      </c>
      <c r="AB23" s="384">
        <f>+Nov!$E$24</f>
        <v>0</v>
      </c>
      <c r="AC23" s="384">
        <f>+Dec!$D$24</f>
        <v>0</v>
      </c>
      <c r="AD23" s="384">
        <f>+Dec!$E$24</f>
        <v>0</v>
      </c>
      <c r="AE23" s="385"/>
      <c r="AF23" s="385"/>
      <c r="AG23" s="188">
        <f t="shared" si="0"/>
        <v>0</v>
      </c>
      <c r="AH23" s="188">
        <f t="shared" si="1"/>
        <v>0</v>
      </c>
      <c r="AI23" s="58"/>
    </row>
    <row r="24" spans="1:35" s="14" customFormat="1" ht="15.75" customHeight="1">
      <c r="A24" s="396" t="s">
        <v>396</v>
      </c>
      <c r="B24" s="370" t="str">
        <f>Jan!B25</f>
        <v>Recreation/ Socialization</v>
      </c>
      <c r="C24" s="371" t="s">
        <v>384</v>
      </c>
      <c r="D24" s="120"/>
      <c r="E24" s="12"/>
      <c r="F24" s="13"/>
      <c r="G24" s="384">
        <f>+Jan!$D$25</f>
        <v>0</v>
      </c>
      <c r="H24" s="384">
        <f>+Jan!$E$25</f>
        <v>0</v>
      </c>
      <c r="I24" s="384">
        <f>+Feb!$D$25</f>
        <v>0</v>
      </c>
      <c r="J24" s="384">
        <f>+Feb!$E$25</f>
        <v>0</v>
      </c>
      <c r="K24" s="384">
        <f>+Mar!$D$25</f>
        <v>0</v>
      </c>
      <c r="L24" s="384">
        <f>+Mar!$E$25</f>
        <v>0</v>
      </c>
      <c r="M24" s="384">
        <f>+Apr!$D$25</f>
        <v>0</v>
      </c>
      <c r="N24" s="384">
        <f>+Apr!$E$25</f>
        <v>0</v>
      </c>
      <c r="O24" s="384">
        <f>+May!$D$25</f>
        <v>0</v>
      </c>
      <c r="P24" s="384">
        <f>+May!$E$25</f>
        <v>0</v>
      </c>
      <c r="Q24" s="384">
        <f>+Jun!$D$25</f>
        <v>0</v>
      </c>
      <c r="R24" s="384">
        <f>+Jun!$E$25</f>
        <v>0</v>
      </c>
      <c r="S24" s="384">
        <f>+Jul!$D$25</f>
        <v>0</v>
      </c>
      <c r="T24" s="384">
        <f>+Jul!$E$25</f>
        <v>0</v>
      </c>
      <c r="U24" s="384">
        <f>+Aug!$D$25</f>
        <v>0</v>
      </c>
      <c r="V24" s="384">
        <f>+Aug!$E$25</f>
        <v>0</v>
      </c>
      <c r="W24" s="384">
        <f>+Sep!$D$25</f>
        <v>0</v>
      </c>
      <c r="X24" s="384">
        <f>+Sep!$E$25</f>
        <v>0</v>
      </c>
      <c r="Y24" s="384">
        <f>+Oct!$D$25</f>
        <v>0</v>
      </c>
      <c r="Z24" s="384">
        <f>+Oct!$E$25</f>
        <v>0</v>
      </c>
      <c r="AA24" s="384">
        <f>+Nov!$D$25</f>
        <v>0</v>
      </c>
      <c r="AB24" s="384">
        <f>+Nov!$E$25</f>
        <v>0</v>
      </c>
      <c r="AC24" s="384">
        <f>+Dec!$D$25</f>
        <v>0</v>
      </c>
      <c r="AD24" s="384">
        <f>+Dec!$E$25</f>
        <v>0</v>
      </c>
      <c r="AE24" s="385"/>
      <c r="AF24" s="385"/>
      <c r="AG24" s="188">
        <f t="shared" si="0"/>
        <v>0</v>
      </c>
      <c r="AH24" s="188">
        <f t="shared" si="1"/>
        <v>0</v>
      </c>
      <c r="AI24" s="58"/>
    </row>
    <row r="25" spans="1:35" s="14" customFormat="1" ht="15.75" customHeight="1">
      <c r="A25" s="396" t="s">
        <v>397</v>
      </c>
      <c r="B25" s="370" t="str">
        <f>Jan!B26</f>
        <v>Social Events</v>
      </c>
      <c r="C25" s="371" t="s">
        <v>398</v>
      </c>
      <c r="D25" s="120"/>
      <c r="E25" s="12"/>
      <c r="F25" s="13"/>
      <c r="G25" s="384">
        <f>+Jan!$D$26</f>
        <v>0</v>
      </c>
      <c r="H25" s="384">
        <f>+Jan!$E$26</f>
        <v>0</v>
      </c>
      <c r="I25" s="384">
        <f>+Feb!$D$26</f>
        <v>0</v>
      </c>
      <c r="J25" s="384">
        <f>+Feb!$E$26</f>
        <v>0</v>
      </c>
      <c r="K25" s="384">
        <f>+Mar!$D$26</f>
        <v>0</v>
      </c>
      <c r="L25" s="384">
        <f>+Mar!$E$26</f>
        <v>0</v>
      </c>
      <c r="M25" s="384">
        <f>+Apr!$D$26</f>
        <v>0</v>
      </c>
      <c r="N25" s="384">
        <f>+Apr!$E$26</f>
        <v>0</v>
      </c>
      <c r="O25" s="384">
        <f>+May!$D$26</f>
        <v>0</v>
      </c>
      <c r="P25" s="384">
        <f>+May!$E$26</f>
        <v>0</v>
      </c>
      <c r="Q25" s="384">
        <f>+Jun!$D$26</f>
        <v>0</v>
      </c>
      <c r="R25" s="384">
        <f>+Jun!$E$26</f>
        <v>0</v>
      </c>
      <c r="S25" s="384">
        <f>+Jul!$D$26</f>
        <v>0</v>
      </c>
      <c r="T25" s="384">
        <f>+Jul!$E$26</f>
        <v>0</v>
      </c>
      <c r="U25" s="384">
        <f>+Aug!$D$26</f>
        <v>0</v>
      </c>
      <c r="V25" s="384">
        <f>+Aug!$E$26</f>
        <v>0</v>
      </c>
      <c r="W25" s="384">
        <f>+Sep!$D$26</f>
        <v>0</v>
      </c>
      <c r="X25" s="384">
        <f>+Sep!$E$26</f>
        <v>0</v>
      </c>
      <c r="Y25" s="384">
        <f>+Oct!$D$26</f>
        <v>0</v>
      </c>
      <c r="Z25" s="384">
        <f>+Oct!$E$26</f>
        <v>0</v>
      </c>
      <c r="AA25" s="384">
        <f>+Nov!$D$26</f>
        <v>0</v>
      </c>
      <c r="AB25" s="384">
        <f>+Nov!$E$26</f>
        <v>0</v>
      </c>
      <c r="AC25" s="384">
        <f>+Dec!$D$26</f>
        <v>0</v>
      </c>
      <c r="AD25" s="384">
        <f>+Dec!$E$26</f>
        <v>0</v>
      </c>
      <c r="AE25" s="385"/>
      <c r="AF25" s="385"/>
      <c r="AG25" s="188">
        <f t="shared" si="0"/>
        <v>0</v>
      </c>
      <c r="AH25" s="188">
        <f t="shared" si="1"/>
        <v>0</v>
      </c>
      <c r="AI25" s="58"/>
    </row>
    <row r="26" spans="1:35" s="14" customFormat="1" ht="15.75" customHeight="1">
      <c r="A26" s="396" t="s">
        <v>399</v>
      </c>
      <c r="B26" s="370" t="str">
        <f>Jan!B27</f>
        <v>Support Groups</v>
      </c>
      <c r="C26" s="371" t="s">
        <v>382</v>
      </c>
      <c r="D26" s="120"/>
      <c r="E26" s="12"/>
      <c r="F26" s="13"/>
      <c r="G26" s="384">
        <f>+Jan!$D$27</f>
        <v>0</v>
      </c>
      <c r="H26" s="384">
        <f>+Jan!$E$27</f>
        <v>0</v>
      </c>
      <c r="I26" s="384">
        <f>+Feb!$D$27</f>
        <v>0</v>
      </c>
      <c r="J26" s="384">
        <f>+Feb!$E$27</f>
        <v>0</v>
      </c>
      <c r="K26" s="384">
        <f>+Mar!$D$27</f>
        <v>0</v>
      </c>
      <c r="L26" s="384">
        <f>+Mar!$E$27</f>
        <v>0</v>
      </c>
      <c r="M26" s="384">
        <f>+Apr!$D$27</f>
        <v>0</v>
      </c>
      <c r="N26" s="384">
        <f>+Apr!$E$27</f>
        <v>0</v>
      </c>
      <c r="O26" s="384">
        <f>+May!$D$27</f>
        <v>0</v>
      </c>
      <c r="P26" s="384">
        <f>+May!$E$27</f>
        <v>0</v>
      </c>
      <c r="Q26" s="384">
        <f>+Jun!$D$27</f>
        <v>0</v>
      </c>
      <c r="R26" s="384">
        <f>+Jun!$E$27</f>
        <v>0</v>
      </c>
      <c r="S26" s="384">
        <f>+Jul!$D$27</f>
        <v>0</v>
      </c>
      <c r="T26" s="384">
        <f>+Jul!$E$27</f>
        <v>0</v>
      </c>
      <c r="U26" s="384">
        <f>+Aug!$D$27</f>
        <v>0</v>
      </c>
      <c r="V26" s="384">
        <f>+Aug!$E$27</f>
        <v>0</v>
      </c>
      <c r="W26" s="384">
        <f>+Sep!$D$27</f>
        <v>0</v>
      </c>
      <c r="X26" s="384">
        <f>+Sep!$E$27</f>
        <v>0</v>
      </c>
      <c r="Y26" s="384">
        <f>+Oct!$D$27</f>
        <v>0</v>
      </c>
      <c r="Z26" s="384">
        <f>+Oct!$E$27</f>
        <v>0</v>
      </c>
      <c r="AA26" s="384">
        <f>+Nov!$D$27</f>
        <v>0</v>
      </c>
      <c r="AB26" s="384">
        <f>+Nov!$E$27</f>
        <v>0</v>
      </c>
      <c r="AC26" s="384">
        <f>+Dec!$D$27</f>
        <v>0</v>
      </c>
      <c r="AD26" s="384">
        <f>+Dec!$E$27</f>
        <v>0</v>
      </c>
      <c r="AE26" s="385"/>
      <c r="AF26" s="385"/>
      <c r="AG26" s="188">
        <f t="shared" si="0"/>
        <v>0</v>
      </c>
      <c r="AH26" s="188">
        <f t="shared" si="1"/>
        <v>0</v>
      </c>
      <c r="AI26" s="58"/>
    </row>
    <row r="27" spans="1:35" s="14" customFormat="1" ht="15.75" customHeight="1" thickBot="1">
      <c r="A27" s="396" t="s">
        <v>400</v>
      </c>
      <c r="B27" s="373" t="str">
        <f>Jan!B28</f>
        <v>Visiting</v>
      </c>
      <c r="C27" s="371" t="s">
        <v>384</v>
      </c>
      <c r="D27" s="120"/>
      <c r="E27" s="12"/>
      <c r="F27" s="13"/>
      <c r="G27" s="384">
        <f>+Jan!$D$28</f>
        <v>0</v>
      </c>
      <c r="H27" s="384">
        <f>+Jan!$E$28</f>
        <v>0</v>
      </c>
      <c r="I27" s="384">
        <f>+Feb!$D$28</f>
        <v>0</v>
      </c>
      <c r="J27" s="384">
        <f>+Feb!$E$28</f>
        <v>0</v>
      </c>
      <c r="K27" s="384">
        <f>+Mar!$D$28</f>
        <v>0</v>
      </c>
      <c r="L27" s="384">
        <f>+Mar!$E$28</f>
        <v>0</v>
      </c>
      <c r="M27" s="384">
        <f>+Apr!$D$28</f>
        <v>0</v>
      </c>
      <c r="N27" s="384">
        <f>+Apr!$E$28</f>
        <v>0</v>
      </c>
      <c r="O27" s="384">
        <f>+May!$D$28</f>
        <v>0</v>
      </c>
      <c r="P27" s="384">
        <f>+May!$E$28</f>
        <v>0</v>
      </c>
      <c r="Q27" s="384">
        <f>+Jun!$D$28</f>
        <v>0</v>
      </c>
      <c r="R27" s="384">
        <f>+Jun!$E$28</f>
        <v>0</v>
      </c>
      <c r="S27" s="384">
        <f>+Jul!$D$28</f>
        <v>0</v>
      </c>
      <c r="T27" s="384">
        <f>+Jul!$E$28</f>
        <v>0</v>
      </c>
      <c r="U27" s="384">
        <f>+Aug!$D$28</f>
        <v>0</v>
      </c>
      <c r="V27" s="384">
        <f>+Aug!$E$28</f>
        <v>0</v>
      </c>
      <c r="W27" s="384">
        <f>+Sep!$D$28</f>
        <v>0</v>
      </c>
      <c r="X27" s="384">
        <f>+Sep!$E$28</f>
        <v>0</v>
      </c>
      <c r="Y27" s="384">
        <f>+Oct!$D$28</f>
        <v>0</v>
      </c>
      <c r="Z27" s="384">
        <f>+Oct!$E$28</f>
        <v>0</v>
      </c>
      <c r="AA27" s="384">
        <f>+Nov!$D$28</f>
        <v>0</v>
      </c>
      <c r="AB27" s="384">
        <f>+Nov!$E$28</f>
        <v>0</v>
      </c>
      <c r="AC27" s="384">
        <f>+Dec!$D$28</f>
        <v>0</v>
      </c>
      <c r="AD27" s="384">
        <f>+Dec!$E$28</f>
        <v>0</v>
      </c>
      <c r="AE27" s="385"/>
      <c r="AF27" s="385"/>
      <c r="AG27" s="188">
        <f t="shared" si="0"/>
        <v>0</v>
      </c>
      <c r="AH27" s="188">
        <f t="shared" si="1"/>
        <v>0</v>
      </c>
      <c r="AI27" s="58"/>
    </row>
    <row r="28" spans="1:35" s="14" customFormat="1" ht="16.2" thickBot="1">
      <c r="A28" s="396" t="s">
        <v>401</v>
      </c>
      <c r="B28" s="373" t="str">
        <f>Jan!B29</f>
        <v>Telephoning</v>
      </c>
      <c r="C28" s="371" t="s">
        <v>384</v>
      </c>
      <c r="D28" s="120"/>
      <c r="E28" s="12">
        <v>0</v>
      </c>
      <c r="F28" s="13">
        <v>0</v>
      </c>
      <c r="G28" s="384">
        <f>+Jan!$D$29</f>
        <v>0</v>
      </c>
      <c r="H28" s="384">
        <f>+Jan!$E$29</f>
        <v>0</v>
      </c>
      <c r="I28" s="384">
        <f>+Feb!$D$29</f>
        <v>0</v>
      </c>
      <c r="J28" s="384">
        <f>+Feb!$E$29</f>
        <v>0</v>
      </c>
      <c r="K28" s="384">
        <f>+Mar!$D$29</f>
        <v>0</v>
      </c>
      <c r="L28" s="384">
        <f>+Mar!$E$29</f>
        <v>0</v>
      </c>
      <c r="M28" s="384">
        <f>+Apr!$D$29</f>
        <v>0</v>
      </c>
      <c r="N28" s="384">
        <f>+Apr!$E$29</f>
        <v>0</v>
      </c>
      <c r="O28" s="384">
        <f>+May!$D$29</f>
        <v>0</v>
      </c>
      <c r="P28" s="384">
        <f>+May!$E$29</f>
        <v>0</v>
      </c>
      <c r="Q28" s="384">
        <f>+Jun!$D$29</f>
        <v>0</v>
      </c>
      <c r="R28" s="384">
        <f>+Jun!$E$29</f>
        <v>0</v>
      </c>
      <c r="S28" s="384">
        <f>+Jul!$D$29</f>
        <v>0</v>
      </c>
      <c r="T28" s="384">
        <f>+Jul!$E$29</f>
        <v>0</v>
      </c>
      <c r="U28" s="384">
        <f>+Aug!$D$29</f>
        <v>0</v>
      </c>
      <c r="V28" s="384">
        <f>+Aug!$E$29</f>
        <v>0</v>
      </c>
      <c r="W28" s="384">
        <f>+Sep!$D$29</f>
        <v>0</v>
      </c>
      <c r="X28" s="384">
        <f>+Sep!$E$29</f>
        <v>0</v>
      </c>
      <c r="Y28" s="384">
        <f>+Oct!$D$29</f>
        <v>0</v>
      </c>
      <c r="Z28" s="384">
        <f>+Oct!$E$29</f>
        <v>0</v>
      </c>
      <c r="AA28" s="384">
        <f>+Nov!$D$29</f>
        <v>0</v>
      </c>
      <c r="AB28" s="384">
        <f>+Nov!$E$29</f>
        <v>0</v>
      </c>
      <c r="AC28" s="384">
        <f>+Dec!$D$29</f>
        <v>0</v>
      </c>
      <c r="AD28" s="384">
        <f>+Dec!$E$29</f>
        <v>0</v>
      </c>
      <c r="AE28" s="385"/>
      <c r="AF28" s="385"/>
      <c r="AG28" s="188">
        <f t="shared" si="0"/>
        <v>0</v>
      </c>
      <c r="AH28" s="188">
        <f t="shared" si="1"/>
        <v>0</v>
      </c>
    </row>
    <row r="29" spans="1:35" s="14" customFormat="1" ht="19.95" customHeight="1" thickBot="1">
      <c r="A29" s="396" t="s">
        <v>402</v>
      </c>
      <c r="B29" s="374" t="str">
        <f>Jan!B30</f>
        <v>Interpreting/Translating</v>
      </c>
      <c r="C29" s="371" t="s">
        <v>403</v>
      </c>
      <c r="D29" s="120"/>
      <c r="E29" s="12">
        <v>0</v>
      </c>
      <c r="F29" s="13">
        <v>0</v>
      </c>
      <c r="G29" s="384">
        <f>+Jan!$D$30</f>
        <v>0</v>
      </c>
      <c r="H29" s="384">
        <f>+Jan!$E$30</f>
        <v>0</v>
      </c>
      <c r="I29" s="384">
        <f>+Feb!$D$30</f>
        <v>0</v>
      </c>
      <c r="J29" s="384">
        <f>+Feb!$E$30</f>
        <v>0</v>
      </c>
      <c r="K29" s="384">
        <f>+Mar!$D$30</f>
        <v>0</v>
      </c>
      <c r="L29" s="384">
        <f>+Mar!$E$30</f>
        <v>0</v>
      </c>
      <c r="M29" s="384">
        <f>+Apr!$D$30</f>
        <v>0</v>
      </c>
      <c r="N29" s="384">
        <f>+Apr!$E$30</f>
        <v>0</v>
      </c>
      <c r="O29" s="384">
        <f>+May!$D$30</f>
        <v>0</v>
      </c>
      <c r="P29" s="384">
        <f>+May!$E$30</f>
        <v>0</v>
      </c>
      <c r="Q29" s="384">
        <f>+Jun!$D$30</f>
        <v>0</v>
      </c>
      <c r="R29" s="384">
        <f>+Jun!$E$30</f>
        <v>0</v>
      </c>
      <c r="S29" s="384">
        <f>+Jul!$D$30</f>
        <v>0</v>
      </c>
      <c r="T29" s="384">
        <f>+Jul!$E$30</f>
        <v>0</v>
      </c>
      <c r="U29" s="384">
        <f>+Aug!$D$30</f>
        <v>0</v>
      </c>
      <c r="V29" s="384">
        <f>+Aug!$E$30</f>
        <v>0</v>
      </c>
      <c r="W29" s="384">
        <f>+Sep!$D$30</f>
        <v>0</v>
      </c>
      <c r="X29" s="384">
        <f>+Sep!$E$30</f>
        <v>0</v>
      </c>
      <c r="Y29" s="384">
        <f>+Oct!$D$30</f>
        <v>0</v>
      </c>
      <c r="Z29" s="384">
        <f>+Oct!$E$30</f>
        <v>0</v>
      </c>
      <c r="AA29" s="384">
        <f>+Nov!$D$30</f>
        <v>0</v>
      </c>
      <c r="AB29" s="384">
        <f>+Nov!$E$30</f>
        <v>0</v>
      </c>
      <c r="AC29" s="384">
        <f>+Dec!$D$30</f>
        <v>0</v>
      </c>
      <c r="AD29" s="384">
        <f>+Dec!$E$30</f>
        <v>0</v>
      </c>
      <c r="AE29" s="385"/>
      <c r="AF29" s="385"/>
      <c r="AG29" s="188">
        <f t="shared" si="0"/>
        <v>0</v>
      </c>
      <c r="AH29" s="188">
        <f t="shared" si="1"/>
        <v>0</v>
      </c>
    </row>
    <row r="30" spans="1:35" s="14" customFormat="1" ht="16.2" hidden="1" thickBot="1">
      <c r="A30" s="396" t="s">
        <v>404</v>
      </c>
      <c r="B30" s="572" t="str">
        <f>Jan!B31</f>
        <v xml:space="preserve">Volunteer time- </v>
      </c>
      <c r="C30" s="383" t="s">
        <v>384</v>
      </c>
      <c r="D30" s="120"/>
      <c r="E30" s="12">
        <v>0</v>
      </c>
      <c r="F30" s="13">
        <v>0</v>
      </c>
      <c r="G30" s="384">
        <f>+Jan!$D$31</f>
        <v>0</v>
      </c>
      <c r="H30" s="384">
        <f>+Jan!$E$31</f>
        <v>0</v>
      </c>
      <c r="I30" s="384">
        <f>+Feb!$D$31</f>
        <v>0</v>
      </c>
      <c r="J30" s="384">
        <f>+Feb!$E$31</f>
        <v>0</v>
      </c>
      <c r="K30" s="384">
        <f>+Mar!$D$31</f>
        <v>0</v>
      </c>
      <c r="L30" s="384">
        <f>+Mar!$E$31</f>
        <v>0</v>
      </c>
      <c r="M30" s="384">
        <f>+Apr!$D$31</f>
        <v>0</v>
      </c>
      <c r="N30" s="384">
        <f>+Apr!$E$31</f>
        <v>0</v>
      </c>
      <c r="O30" s="384">
        <f>+May!$D$31</f>
        <v>0</v>
      </c>
      <c r="P30" s="384">
        <f>+May!$E$31</f>
        <v>0</v>
      </c>
      <c r="Q30" s="384">
        <f>+Jun!$D$31</f>
        <v>0</v>
      </c>
      <c r="R30" s="384">
        <f>+Jun!$E$31</f>
        <v>0</v>
      </c>
      <c r="S30" s="384">
        <f>+Jul!$D$31</f>
        <v>0</v>
      </c>
      <c r="T30" s="384">
        <f>+Jul!$E$31</f>
        <v>0</v>
      </c>
      <c r="U30" s="384">
        <f>+Aug!$D$31</f>
        <v>0</v>
      </c>
      <c r="V30" s="384">
        <f>+Aug!$E$31</f>
        <v>0</v>
      </c>
      <c r="W30" s="384">
        <f>+Sep!$D$31</f>
        <v>0</v>
      </c>
      <c r="X30" s="384">
        <f>+Sep!$E$31</f>
        <v>0</v>
      </c>
      <c r="Y30" s="384">
        <f>+Oct!$D$31</f>
        <v>0</v>
      </c>
      <c r="Z30" s="384">
        <f>+Oct!$E$31</f>
        <v>0</v>
      </c>
      <c r="AA30" s="384">
        <f>+Nov!$D$31</f>
        <v>0</v>
      </c>
      <c r="AB30" s="384">
        <f>+Nov!$E$31</f>
        <v>0</v>
      </c>
      <c r="AC30" s="384">
        <f>+Dec!$D$31</f>
        <v>0</v>
      </c>
      <c r="AD30" s="384">
        <f>+Dec!$E$31</f>
        <v>0</v>
      </c>
      <c r="AE30" s="385"/>
      <c r="AF30" s="385"/>
      <c r="AG30" s="188">
        <f t="shared" si="0"/>
        <v>0</v>
      </c>
      <c r="AH30" s="188">
        <f t="shared" si="1"/>
        <v>0</v>
      </c>
    </row>
    <row r="31" spans="1:35" s="14" customFormat="1" ht="15.6">
      <c r="A31" s="457"/>
      <c r="B31" s="458" t="s">
        <v>435</v>
      </c>
      <c r="C31" s="459"/>
      <c r="D31" s="460"/>
      <c r="E31" s="461">
        <v>0</v>
      </c>
      <c r="F31" s="462">
        <v>0</v>
      </c>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4"/>
      <c r="AH31" s="464"/>
    </row>
    <row r="32" spans="1:35" s="14" customFormat="1" ht="15.6">
      <c r="A32" s="348" t="s">
        <v>370</v>
      </c>
      <c r="B32" s="389" t="str">
        <f>Jan!B38</f>
        <v>Home Del Meals</v>
      </c>
      <c r="C32" s="390" t="s">
        <v>372</v>
      </c>
      <c r="D32" s="120"/>
      <c r="E32" s="12">
        <v>0</v>
      </c>
      <c r="F32" s="13">
        <v>0</v>
      </c>
      <c r="G32" s="384">
        <f>+Jan!$D$38</f>
        <v>0</v>
      </c>
      <c r="H32" s="384">
        <f>+Jan!$E$38</f>
        <v>0</v>
      </c>
      <c r="I32" s="384">
        <f>+Feb!$D$38</f>
        <v>0</v>
      </c>
      <c r="J32" s="384">
        <f>+Feb!$E$38</f>
        <v>0</v>
      </c>
      <c r="K32" s="384">
        <f>+Mar!$D$38</f>
        <v>0</v>
      </c>
      <c r="L32" s="384">
        <f>+Mar!$E$38</f>
        <v>0</v>
      </c>
      <c r="M32" s="384">
        <f>+Apr!$D$38</f>
        <v>0</v>
      </c>
      <c r="N32" s="384">
        <f>+Apr!$E$38</f>
        <v>0</v>
      </c>
      <c r="O32" s="384">
        <f>+May!$D$38</f>
        <v>0</v>
      </c>
      <c r="P32" s="384">
        <f>+May!$E$38</f>
        <v>0</v>
      </c>
      <c r="Q32" s="384">
        <f>+Jun!$D$38</f>
        <v>0</v>
      </c>
      <c r="R32" s="384">
        <f>+Jun!$E$38</f>
        <v>0</v>
      </c>
      <c r="S32" s="384">
        <f>+Jul!$D$38</f>
        <v>0</v>
      </c>
      <c r="T32" s="384">
        <f>+Jul!$E$38</f>
        <v>0</v>
      </c>
      <c r="U32" s="384">
        <f>+Aug!$D$38</f>
        <v>0</v>
      </c>
      <c r="V32" s="384">
        <f>+Aug!$E$38</f>
        <v>0</v>
      </c>
      <c r="W32" s="384">
        <f>+Sep!$D$38</f>
        <v>0</v>
      </c>
      <c r="X32" s="384">
        <f>+Sep!$E$38</f>
        <v>0</v>
      </c>
      <c r="Y32" s="384">
        <f>+Oct!$D$38</f>
        <v>0</v>
      </c>
      <c r="Z32" s="384">
        <f>+Oct!$E$38</f>
        <v>0</v>
      </c>
      <c r="AA32" s="384">
        <f>+Nov!$D$38</f>
        <v>0</v>
      </c>
      <c r="AB32" s="384">
        <f>+Nov!$E$38</f>
        <v>0</v>
      </c>
      <c r="AC32" s="384">
        <f>+Dec!$D$38</f>
        <v>0</v>
      </c>
      <c r="AD32" s="384">
        <f>+Dec!$E$38</f>
        <v>0</v>
      </c>
      <c r="AE32" s="385"/>
      <c r="AF32" s="385"/>
      <c r="AG32" s="188">
        <f t="shared" si="0"/>
        <v>0</v>
      </c>
      <c r="AH32" s="188">
        <f t="shared" si="1"/>
        <v>0</v>
      </c>
    </row>
    <row r="33" spans="1:34" s="14" customFormat="1" ht="15.6">
      <c r="A33" s="348" t="s">
        <v>374</v>
      </c>
      <c r="B33" s="387" t="str">
        <f>Jan!B39</f>
        <v>Congregate Meals</v>
      </c>
      <c r="C33" s="388" t="s">
        <v>372</v>
      </c>
      <c r="D33" s="120"/>
      <c r="E33" s="12">
        <v>0</v>
      </c>
      <c r="F33" s="13">
        <v>0</v>
      </c>
      <c r="G33" s="384">
        <f>+Jan!$D$39</f>
        <v>0</v>
      </c>
      <c r="H33" s="384">
        <f>+Jan!$E$39</f>
        <v>0</v>
      </c>
      <c r="I33" s="384">
        <f>+Feb!$D$39</f>
        <v>0</v>
      </c>
      <c r="J33" s="384">
        <f>+Feb!$E$39</f>
        <v>0</v>
      </c>
      <c r="K33" s="384">
        <f>+Mar!$D$39</f>
        <v>0</v>
      </c>
      <c r="L33" s="384">
        <f>+Mar!$E$39</f>
        <v>0</v>
      </c>
      <c r="M33" s="384">
        <f>+Apr!$D$39</f>
        <v>0</v>
      </c>
      <c r="N33" s="384">
        <f>+Apr!$E$39</f>
        <v>0</v>
      </c>
      <c r="O33" s="384">
        <f>+May!$D$39</f>
        <v>0</v>
      </c>
      <c r="P33" s="384">
        <f>+May!$E$39</f>
        <v>0</v>
      </c>
      <c r="Q33" s="384">
        <f>+Jun!$D$39</f>
        <v>0</v>
      </c>
      <c r="R33" s="384">
        <f>+Jun!$E$39</f>
        <v>0</v>
      </c>
      <c r="S33" s="384">
        <f>+Jul!$D$39</f>
        <v>0</v>
      </c>
      <c r="T33" s="384">
        <f>+Jul!$E$39</f>
        <v>0</v>
      </c>
      <c r="U33" s="384">
        <f>+Aug!$D$39</f>
        <v>0</v>
      </c>
      <c r="V33" s="384">
        <f>+Aug!$E$39</f>
        <v>0</v>
      </c>
      <c r="W33" s="384">
        <f>+Sep!$D$39</f>
        <v>0</v>
      </c>
      <c r="X33" s="384">
        <f>+Sep!$E$39</f>
        <v>0</v>
      </c>
      <c r="Y33" s="384">
        <f>+Oct!$D$39</f>
        <v>0</v>
      </c>
      <c r="Z33" s="384">
        <f>+Oct!$E$39</f>
        <v>0</v>
      </c>
      <c r="AA33" s="384">
        <f>+Nov!$D$39</f>
        <v>0</v>
      </c>
      <c r="AB33" s="384">
        <f>+Nov!$E$39</f>
        <v>0</v>
      </c>
      <c r="AC33" s="384">
        <f>+Dec!$D$39</f>
        <v>0</v>
      </c>
      <c r="AD33" s="384">
        <f>+Dec!$E$39</f>
        <v>0</v>
      </c>
      <c r="AE33" s="385"/>
      <c r="AF33" s="385"/>
      <c r="AG33" s="188">
        <f t="shared" si="0"/>
        <v>0</v>
      </c>
      <c r="AH33" s="188">
        <f t="shared" si="1"/>
        <v>0</v>
      </c>
    </row>
    <row r="34" spans="1:34" s="14" customFormat="1" ht="15.6">
      <c r="A34" s="348" t="s">
        <v>380</v>
      </c>
      <c r="B34" s="391" t="str">
        <f>Jan!B40</f>
        <v>Nutrition Education</v>
      </c>
      <c r="C34" s="392" t="s">
        <v>382</v>
      </c>
      <c r="D34" s="120"/>
      <c r="E34" s="12"/>
      <c r="F34" s="13"/>
      <c r="G34" s="384">
        <f>+Jan!$D$40</f>
        <v>0</v>
      </c>
      <c r="H34" s="384">
        <f>+Jan!$E$40</f>
        <v>0</v>
      </c>
      <c r="I34" s="384">
        <f>+Feb!$D$40</f>
        <v>0</v>
      </c>
      <c r="J34" s="384">
        <f>+Feb!$E$40</f>
        <v>0</v>
      </c>
      <c r="K34" s="384">
        <f>+Mar!$D$40</f>
        <v>0</v>
      </c>
      <c r="L34" s="384">
        <f>+Mar!$E$40</f>
        <v>0</v>
      </c>
      <c r="M34" s="384">
        <f>+Apr!$D$40</f>
        <v>0</v>
      </c>
      <c r="N34" s="384">
        <f>+Apr!$E$40</f>
        <v>0</v>
      </c>
      <c r="O34" s="384">
        <f>+May!$D$40</f>
        <v>0</v>
      </c>
      <c r="P34" s="384">
        <f>+May!$E$40</f>
        <v>0</v>
      </c>
      <c r="Q34" s="384">
        <f>+Jun!$D$40</f>
        <v>0</v>
      </c>
      <c r="R34" s="384">
        <f>+Jun!$E$40</f>
        <v>0</v>
      </c>
      <c r="S34" s="384">
        <f>+Jul!$D$40</f>
        <v>0</v>
      </c>
      <c r="T34" s="384">
        <f>+Jul!$E$40</f>
        <v>0</v>
      </c>
      <c r="U34" s="384">
        <f>+Aug!$D$40</f>
        <v>0</v>
      </c>
      <c r="V34" s="384">
        <f>+Aug!$E$40</f>
        <v>0</v>
      </c>
      <c r="W34" s="384">
        <f>+Sep!$D$40</f>
        <v>0</v>
      </c>
      <c r="X34" s="384">
        <f>+Sep!$E$40</f>
        <v>0</v>
      </c>
      <c r="Y34" s="384">
        <f>+Oct!$D$40</f>
        <v>0</v>
      </c>
      <c r="Z34" s="384">
        <f>+Oct!$E$40</f>
        <v>0</v>
      </c>
      <c r="AA34" s="384">
        <f>+Nov!$D$40</f>
        <v>0</v>
      </c>
      <c r="AB34" s="384">
        <f>+Nov!$E$40</f>
        <v>0</v>
      </c>
      <c r="AC34" s="384">
        <f>+Dec!$D$40</f>
        <v>0</v>
      </c>
      <c r="AD34" s="384">
        <f>+Dec!$E$40</f>
        <v>0</v>
      </c>
      <c r="AE34" s="385"/>
      <c r="AF34" s="385"/>
      <c r="AG34" s="188">
        <f t="shared" si="0"/>
        <v>0</v>
      </c>
      <c r="AH34" s="188">
        <f t="shared" si="1"/>
        <v>0</v>
      </c>
    </row>
    <row r="35" spans="1:34" s="14" customFormat="1" ht="15.6">
      <c r="A35" s="416"/>
      <c r="B35" s="417" t="str">
        <f>Jan!B44</f>
        <v>Title  III  E</v>
      </c>
      <c r="C35" s="418"/>
      <c r="D35" s="419"/>
      <c r="E35" s="420"/>
      <c r="F35" s="421"/>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c r="AD35" s="422"/>
      <c r="AE35" s="422"/>
      <c r="AF35" s="422"/>
      <c r="AG35" s="423"/>
      <c r="AH35" s="423"/>
    </row>
    <row r="36" spans="1:34" s="14" customFormat="1" ht="15.6">
      <c r="A36" s="348" t="s">
        <v>432</v>
      </c>
      <c r="B36" s="424" t="str">
        <f>Jan!B47</f>
        <v>Caregive Case Management</v>
      </c>
      <c r="C36" s="425" t="s">
        <v>369</v>
      </c>
      <c r="D36" s="120"/>
      <c r="E36" s="12"/>
      <c r="F36" s="13"/>
      <c r="G36" s="384">
        <f>+Jan!$D$47</f>
        <v>0</v>
      </c>
      <c r="H36" s="384">
        <f>+Jan!$E$47</f>
        <v>0</v>
      </c>
      <c r="I36" s="384">
        <f>+Feb!$D$47</f>
        <v>0</v>
      </c>
      <c r="J36" s="384">
        <f>+Feb!$E$47</f>
        <v>0</v>
      </c>
      <c r="K36" s="384">
        <f>+Mar!$D$47</f>
        <v>0</v>
      </c>
      <c r="L36" s="384">
        <f>+Mar!$E$47</f>
        <v>0</v>
      </c>
      <c r="M36" s="384">
        <f>+Apr!$D$47</f>
        <v>0</v>
      </c>
      <c r="N36" s="384">
        <f>+Apr!$E$47</f>
        <v>0</v>
      </c>
      <c r="O36" s="384">
        <f>+May!$D$47</f>
        <v>0</v>
      </c>
      <c r="P36" s="384">
        <f>+May!$E$47</f>
        <v>0</v>
      </c>
      <c r="Q36" s="384">
        <f>+Jun!$D$47</f>
        <v>0</v>
      </c>
      <c r="R36" s="384">
        <f>+Jun!$E$47</f>
        <v>0</v>
      </c>
      <c r="S36" s="384">
        <f>+Jul!$D$47</f>
        <v>0</v>
      </c>
      <c r="T36" s="384">
        <f>+Jul!$E$47</f>
        <v>0</v>
      </c>
      <c r="U36" s="384">
        <f>+Aug!$D$47</f>
        <v>0</v>
      </c>
      <c r="V36" s="384">
        <f>+Aug!$E$47</f>
        <v>0</v>
      </c>
      <c r="W36" s="384">
        <f>+Sep!$D$47</f>
        <v>0</v>
      </c>
      <c r="X36" s="384">
        <f>+Sep!$E$47</f>
        <v>0</v>
      </c>
      <c r="Y36" s="384">
        <f>+Oct!$D$47</f>
        <v>0</v>
      </c>
      <c r="Z36" s="384">
        <f>+Oct!$E$47</f>
        <v>0</v>
      </c>
      <c r="AA36" s="384">
        <f>+Nov!$D$47</f>
        <v>0</v>
      </c>
      <c r="AB36" s="384">
        <f>+Nov!$E$47</f>
        <v>0</v>
      </c>
      <c r="AC36" s="384">
        <f>+Dec!$D$47</f>
        <v>0</v>
      </c>
      <c r="AD36" s="384">
        <f>+Dec!$E$47</f>
        <v>0</v>
      </c>
      <c r="AE36" s="385"/>
      <c r="AF36" s="385"/>
      <c r="AG36" s="188">
        <f t="shared" si="0"/>
        <v>0</v>
      </c>
      <c r="AH36" s="188">
        <f t="shared" si="1"/>
        <v>0</v>
      </c>
    </row>
    <row r="37" spans="1:34" s="14" customFormat="1" ht="15.6">
      <c r="A37" s="408"/>
      <c r="B37" s="409" t="str">
        <f>Jan!B51</f>
        <v>Legal Action WI  Title III</v>
      </c>
      <c r="C37" s="410"/>
      <c r="D37" s="411"/>
      <c r="E37" s="412"/>
      <c r="F37" s="413"/>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5">
        <f t="shared" si="0"/>
        <v>0</v>
      </c>
      <c r="AH37" s="415">
        <f t="shared" si="1"/>
        <v>0</v>
      </c>
    </row>
    <row r="38" spans="1:34" s="14" customFormat="1" ht="15.6">
      <c r="A38" s="348" t="s">
        <v>379</v>
      </c>
      <c r="B38" s="451" t="str">
        <f>Jan!B54</f>
        <v>Legal /Ben. Assistance</v>
      </c>
      <c r="C38" s="425" t="s">
        <v>369</v>
      </c>
      <c r="D38" s="120"/>
      <c r="E38" s="12"/>
      <c r="F38" s="13"/>
      <c r="G38" s="384">
        <f>+Jan!$D$54</f>
        <v>0</v>
      </c>
      <c r="H38" s="384">
        <f>+Jan!$E$54</f>
        <v>0</v>
      </c>
      <c r="I38" s="384">
        <f>+Feb!$D$54</f>
        <v>0</v>
      </c>
      <c r="J38" s="384">
        <f>+Feb!$E$54</f>
        <v>0</v>
      </c>
      <c r="K38" s="384">
        <f>+Mar!$D$54</f>
        <v>0</v>
      </c>
      <c r="L38" s="384">
        <f>+Mar!$E$54</f>
        <v>0</v>
      </c>
      <c r="M38" s="384">
        <f>+Apr!$D$54</f>
        <v>0</v>
      </c>
      <c r="N38" s="384">
        <f>+Apr!$E$54</f>
        <v>0</v>
      </c>
      <c r="O38" s="384">
        <f>+May!$D$54</f>
        <v>0</v>
      </c>
      <c r="P38" s="384">
        <f>+May!$E$54</f>
        <v>0</v>
      </c>
      <c r="Q38" s="384">
        <f>+Jun!$D$54</f>
        <v>0</v>
      </c>
      <c r="R38" s="384">
        <f>+Jun!$E$54</f>
        <v>0</v>
      </c>
      <c r="S38" s="384">
        <f>+Jul!$D$54</f>
        <v>0</v>
      </c>
      <c r="T38" s="384">
        <f>+Jul!$E$54</f>
        <v>0</v>
      </c>
      <c r="U38" s="384">
        <f>+Aug!$D$54</f>
        <v>0</v>
      </c>
      <c r="V38" s="384">
        <f>+Aug!$E$54</f>
        <v>0</v>
      </c>
      <c r="W38" s="384">
        <f>+Sep!$D$54</f>
        <v>0</v>
      </c>
      <c r="X38" s="384">
        <f>+Sep!$E$54</f>
        <v>0</v>
      </c>
      <c r="Y38" s="384">
        <f>+Oct!$D$54</f>
        <v>0</v>
      </c>
      <c r="Z38" s="384">
        <f>+Oct!$E$54</f>
        <v>0</v>
      </c>
      <c r="AA38" s="384">
        <f>+Nov!$D$54</f>
        <v>0</v>
      </c>
      <c r="AB38" s="384">
        <f>+Nov!$E$54</f>
        <v>0</v>
      </c>
      <c r="AC38" s="384">
        <f>+Dec!$D$54</f>
        <v>0</v>
      </c>
      <c r="AD38" s="384">
        <f>+Dec!$E$54</f>
        <v>0</v>
      </c>
      <c r="AE38" s="385"/>
      <c r="AF38" s="385"/>
      <c r="AG38" s="188">
        <f t="shared" si="0"/>
        <v>0</v>
      </c>
      <c r="AH38" s="188">
        <f t="shared" si="1"/>
        <v>0</v>
      </c>
    </row>
    <row r="39" spans="1:34" s="14" customFormat="1" ht="15.6">
      <c r="A39" s="39"/>
      <c r="B39" s="386"/>
      <c r="C39" s="383"/>
      <c r="D39" s="120"/>
      <c r="E39" s="12"/>
      <c r="F39" s="13"/>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5"/>
      <c r="AF39" s="385"/>
      <c r="AG39" s="188">
        <f t="shared" si="0"/>
        <v>0</v>
      </c>
      <c r="AH39" s="188">
        <f t="shared" si="1"/>
        <v>0</v>
      </c>
    </row>
    <row r="40" spans="1:34" s="15" customFormat="1">
      <c r="A40" s="84"/>
      <c r="B40" s="84" t="s">
        <v>193</v>
      </c>
      <c r="C40" s="84"/>
      <c r="D40" s="84"/>
      <c r="E40" s="186">
        <f>SUM(E8:E39)</f>
        <v>0</v>
      </c>
      <c r="F40" s="132"/>
      <c r="G40" s="187">
        <f>SUM(G8:G39)</f>
        <v>0</v>
      </c>
      <c r="H40" s="187">
        <f t="shared" ref="H40:AH40" si="2">SUM(H8:H39)</f>
        <v>0</v>
      </c>
      <c r="I40" s="187">
        <f t="shared" si="2"/>
        <v>0</v>
      </c>
      <c r="J40" s="187">
        <f t="shared" si="2"/>
        <v>0</v>
      </c>
      <c r="K40" s="187">
        <f t="shared" si="2"/>
        <v>0</v>
      </c>
      <c r="L40" s="187">
        <f t="shared" si="2"/>
        <v>0</v>
      </c>
      <c r="M40" s="187">
        <f t="shared" si="2"/>
        <v>0</v>
      </c>
      <c r="N40" s="187">
        <f t="shared" si="2"/>
        <v>0</v>
      </c>
      <c r="O40" s="187">
        <f t="shared" si="2"/>
        <v>0</v>
      </c>
      <c r="P40" s="187">
        <f t="shared" si="2"/>
        <v>0</v>
      </c>
      <c r="Q40" s="187">
        <f>SUM(Q8:Q39)</f>
        <v>0</v>
      </c>
      <c r="R40" s="187">
        <f t="shared" si="2"/>
        <v>0</v>
      </c>
      <c r="S40" s="187">
        <f t="shared" si="2"/>
        <v>0</v>
      </c>
      <c r="T40" s="187">
        <f t="shared" si="2"/>
        <v>0</v>
      </c>
      <c r="U40" s="187">
        <f t="shared" si="2"/>
        <v>0</v>
      </c>
      <c r="V40" s="187">
        <f t="shared" si="2"/>
        <v>0</v>
      </c>
      <c r="W40" s="187">
        <f t="shared" si="2"/>
        <v>0</v>
      </c>
      <c r="X40" s="187">
        <f t="shared" si="2"/>
        <v>0</v>
      </c>
      <c r="Y40" s="187">
        <f t="shared" si="2"/>
        <v>0</v>
      </c>
      <c r="Z40" s="187">
        <f t="shared" si="2"/>
        <v>0</v>
      </c>
      <c r="AA40" s="187">
        <f t="shared" si="2"/>
        <v>0</v>
      </c>
      <c r="AB40" s="187">
        <f t="shared" si="2"/>
        <v>0</v>
      </c>
      <c r="AC40" s="187">
        <f t="shared" si="2"/>
        <v>0</v>
      </c>
      <c r="AD40" s="187">
        <f t="shared" si="2"/>
        <v>0</v>
      </c>
      <c r="AE40" s="187">
        <f t="shared" si="2"/>
        <v>0</v>
      </c>
      <c r="AF40" s="187">
        <f t="shared" si="2"/>
        <v>0</v>
      </c>
      <c r="AG40" s="187">
        <f t="shared" si="2"/>
        <v>0</v>
      </c>
      <c r="AH40" s="187">
        <f t="shared" si="2"/>
        <v>0</v>
      </c>
    </row>
    <row r="41" spans="1:34" s="14" customFormat="1" ht="15.6">
      <c r="A41" s="52"/>
      <c r="C41" s="18"/>
      <c r="D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row>
    <row r="42" spans="1:34" s="14" customFormat="1" ht="15.6" hidden="1">
      <c r="A42" s="605" t="s">
        <v>225</v>
      </c>
      <c r="B42" s="605"/>
      <c r="C42" s="605"/>
      <c r="D42" s="72"/>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row>
    <row r="43" spans="1:34" s="14" customFormat="1" ht="26.25" hidden="1" customHeight="1">
      <c r="A43" s="53"/>
      <c r="E43" s="31" t="s">
        <v>84</v>
      </c>
      <c r="F43" s="44">
        <v>1</v>
      </c>
      <c r="G43" s="31" t="s">
        <v>113</v>
      </c>
      <c r="H43" s="31"/>
      <c r="I43" s="31"/>
      <c r="J43" s="31"/>
      <c r="K43" s="31"/>
      <c r="L43" s="31"/>
      <c r="M43" s="31"/>
      <c r="N43" s="31"/>
      <c r="O43" s="31"/>
      <c r="P43" s="31"/>
      <c r="Q43" s="31"/>
      <c r="R43" s="31"/>
      <c r="S43" s="31" t="s">
        <v>103</v>
      </c>
      <c r="T43" s="31" t="s">
        <v>104</v>
      </c>
      <c r="U43" s="31" t="s">
        <v>105</v>
      </c>
      <c r="V43" s="31" t="s">
        <v>127</v>
      </c>
      <c r="W43" s="31" t="s">
        <v>106</v>
      </c>
      <c r="X43" s="31" t="s">
        <v>128</v>
      </c>
      <c r="Y43" s="31" t="s">
        <v>107</v>
      </c>
      <c r="Z43" s="31" t="s">
        <v>108</v>
      </c>
      <c r="AA43" s="31" t="s">
        <v>109</v>
      </c>
      <c r="AB43" s="31" t="s">
        <v>110</v>
      </c>
      <c r="AC43" s="31"/>
      <c r="AD43" s="31" t="s">
        <v>111</v>
      </c>
      <c r="AE43" s="31"/>
      <c r="AF43" s="31" t="s">
        <v>112</v>
      </c>
      <c r="AG43" s="31"/>
      <c r="AH43" s="31" t="s">
        <v>223</v>
      </c>
    </row>
    <row r="44" spans="1:34" s="14" customFormat="1" ht="15.6" hidden="1">
      <c r="A44" s="14" t="s">
        <v>129</v>
      </c>
      <c r="B44" s="604" t="str">
        <f>B8</f>
        <v>Chore</v>
      </c>
      <c r="C44" s="604"/>
      <c r="D44" s="604"/>
      <c r="E44" s="127">
        <f>F8</f>
        <v>0</v>
      </c>
      <c r="F44" s="135"/>
      <c r="G44" s="136">
        <f>G8*$E44</f>
        <v>0</v>
      </c>
      <c r="H44" s="136"/>
      <c r="I44" s="136"/>
      <c r="J44" s="136"/>
      <c r="K44" s="136"/>
      <c r="L44" s="136"/>
      <c r="M44" s="136"/>
      <c r="N44" s="136"/>
      <c r="O44" s="136"/>
      <c r="P44" s="136"/>
      <c r="Q44" s="136"/>
      <c r="R44" s="136"/>
      <c r="S44" s="136">
        <f t="shared" ref="S44:AB44" si="3">S8*$E44</f>
        <v>0</v>
      </c>
      <c r="T44" s="136">
        <f t="shared" si="3"/>
        <v>0</v>
      </c>
      <c r="U44" s="136">
        <f t="shared" si="3"/>
        <v>0</v>
      </c>
      <c r="V44" s="136">
        <f t="shared" si="3"/>
        <v>0</v>
      </c>
      <c r="W44" s="136">
        <f t="shared" si="3"/>
        <v>0</v>
      </c>
      <c r="X44" s="136">
        <f t="shared" si="3"/>
        <v>0</v>
      </c>
      <c r="Y44" s="136">
        <f t="shared" si="3"/>
        <v>0</v>
      </c>
      <c r="Z44" s="136">
        <f t="shared" si="3"/>
        <v>0</v>
      </c>
      <c r="AA44" s="136">
        <f t="shared" si="3"/>
        <v>0</v>
      </c>
      <c r="AB44" s="136">
        <f t="shared" si="3"/>
        <v>0</v>
      </c>
      <c r="AC44" s="136"/>
      <c r="AD44" s="136">
        <f>AD8*$E44</f>
        <v>0</v>
      </c>
      <c r="AE44" s="136"/>
      <c r="AF44" s="136">
        <f>AF8*$E44</f>
        <v>0</v>
      </c>
      <c r="AG44" s="132"/>
      <c r="AH44" s="132">
        <f>SUM(G44:AF44)</f>
        <v>0</v>
      </c>
    </row>
    <row r="45" spans="1:34" s="14" customFormat="1" ht="15.6" hidden="1">
      <c r="A45" s="14" t="s">
        <v>130</v>
      </c>
      <c r="B45" s="604" t="str">
        <f>B9</f>
        <v>Case Management</v>
      </c>
      <c r="C45" s="604"/>
      <c r="D45" s="604"/>
      <c r="E45" s="127">
        <f>F9</f>
        <v>0</v>
      </c>
      <c r="F45" s="135"/>
      <c r="G45" s="136">
        <f>G9*$E45</f>
        <v>0</v>
      </c>
      <c r="H45" s="136"/>
      <c r="I45" s="136"/>
      <c r="J45" s="136"/>
      <c r="K45" s="136"/>
      <c r="L45" s="136"/>
      <c r="M45" s="136"/>
      <c r="N45" s="136"/>
      <c r="O45" s="136"/>
      <c r="P45" s="136"/>
      <c r="Q45" s="136"/>
      <c r="R45" s="136"/>
      <c r="S45" s="136">
        <f t="shared" ref="S45:AB45" si="4">S9*$E45</f>
        <v>0</v>
      </c>
      <c r="T45" s="136">
        <f t="shared" si="4"/>
        <v>0</v>
      </c>
      <c r="U45" s="136">
        <f t="shared" si="4"/>
        <v>0</v>
      </c>
      <c r="V45" s="136">
        <f t="shared" si="4"/>
        <v>0</v>
      </c>
      <c r="W45" s="136">
        <f t="shared" si="4"/>
        <v>0</v>
      </c>
      <c r="X45" s="136">
        <f t="shared" si="4"/>
        <v>0</v>
      </c>
      <c r="Y45" s="136">
        <f t="shared" si="4"/>
        <v>0</v>
      </c>
      <c r="Z45" s="136">
        <f t="shared" si="4"/>
        <v>0</v>
      </c>
      <c r="AA45" s="136">
        <f t="shared" si="4"/>
        <v>0</v>
      </c>
      <c r="AB45" s="136">
        <f t="shared" si="4"/>
        <v>0</v>
      </c>
      <c r="AC45" s="136"/>
      <c r="AD45" s="136">
        <f>AD9*$E45</f>
        <v>0</v>
      </c>
      <c r="AE45" s="136"/>
      <c r="AF45" s="136">
        <f>AF9*$E45</f>
        <v>0</v>
      </c>
      <c r="AG45" s="132"/>
      <c r="AH45" s="132">
        <f t="shared" ref="AH45:AH55" si="5">SUM(G45:AF45)</f>
        <v>0</v>
      </c>
    </row>
    <row r="46" spans="1:34" s="14" customFormat="1" ht="15.6" hidden="1">
      <c r="A46" s="14" t="s">
        <v>131</v>
      </c>
      <c r="B46" s="604" t="str">
        <f>B10</f>
        <v>Assisted Transpo.</v>
      </c>
      <c r="C46" s="604"/>
      <c r="D46" s="604"/>
      <c r="E46" s="127">
        <f>F10</f>
        <v>0</v>
      </c>
      <c r="F46" s="135"/>
      <c r="G46" s="136">
        <f>G10*$E46</f>
        <v>0</v>
      </c>
      <c r="H46" s="136"/>
      <c r="I46" s="136"/>
      <c r="J46" s="136"/>
      <c r="K46" s="136"/>
      <c r="L46" s="136"/>
      <c r="M46" s="136"/>
      <c r="N46" s="136"/>
      <c r="O46" s="136"/>
      <c r="P46" s="136"/>
      <c r="Q46" s="136"/>
      <c r="R46" s="136"/>
      <c r="S46" s="136">
        <f t="shared" ref="S46:AB46" si="6">S10*$E46</f>
        <v>0</v>
      </c>
      <c r="T46" s="136">
        <f t="shared" si="6"/>
        <v>0</v>
      </c>
      <c r="U46" s="136">
        <f t="shared" si="6"/>
        <v>0</v>
      </c>
      <c r="V46" s="136">
        <f t="shared" si="6"/>
        <v>0</v>
      </c>
      <c r="W46" s="136">
        <f t="shared" si="6"/>
        <v>0</v>
      </c>
      <c r="X46" s="136">
        <f t="shared" si="6"/>
        <v>0</v>
      </c>
      <c r="Y46" s="136">
        <f t="shared" si="6"/>
        <v>0</v>
      </c>
      <c r="Z46" s="136">
        <f t="shared" si="6"/>
        <v>0</v>
      </c>
      <c r="AA46" s="136">
        <f t="shared" si="6"/>
        <v>0</v>
      </c>
      <c r="AB46" s="136">
        <f t="shared" si="6"/>
        <v>0</v>
      </c>
      <c r="AC46" s="136"/>
      <c r="AD46" s="136">
        <f>AD10*$E46</f>
        <v>0</v>
      </c>
      <c r="AE46" s="136"/>
      <c r="AF46" s="136">
        <f>AF10*$E46</f>
        <v>0</v>
      </c>
      <c r="AG46" s="132"/>
      <c r="AH46" s="132">
        <f t="shared" si="5"/>
        <v>0</v>
      </c>
    </row>
    <row r="47" spans="1:34" s="14" customFormat="1" ht="15.6" hidden="1">
      <c r="A47" s="14" t="s">
        <v>132</v>
      </c>
      <c r="B47" s="604" t="str">
        <f>B11</f>
        <v>Transportation</v>
      </c>
      <c r="C47" s="604"/>
      <c r="D47" s="604"/>
      <c r="E47" s="127">
        <f>F11</f>
        <v>0</v>
      </c>
      <c r="F47" s="135"/>
      <c r="G47" s="136">
        <f>G11*$E47</f>
        <v>0</v>
      </c>
      <c r="H47" s="136"/>
      <c r="I47" s="136"/>
      <c r="J47" s="136"/>
      <c r="K47" s="136"/>
      <c r="L47" s="136"/>
      <c r="M47" s="136"/>
      <c r="N47" s="136"/>
      <c r="O47" s="136"/>
      <c r="P47" s="136"/>
      <c r="Q47" s="136"/>
      <c r="R47" s="136"/>
      <c r="S47" s="136">
        <f t="shared" ref="S47:AB47" si="7">S11*$E47</f>
        <v>0</v>
      </c>
      <c r="T47" s="136">
        <f t="shared" si="7"/>
        <v>0</v>
      </c>
      <c r="U47" s="136">
        <f t="shared" si="7"/>
        <v>0</v>
      </c>
      <c r="V47" s="136">
        <f t="shared" si="7"/>
        <v>0</v>
      </c>
      <c r="W47" s="136">
        <f t="shared" si="7"/>
        <v>0</v>
      </c>
      <c r="X47" s="136">
        <f t="shared" si="7"/>
        <v>0</v>
      </c>
      <c r="Y47" s="136">
        <f t="shared" si="7"/>
        <v>0</v>
      </c>
      <c r="Z47" s="136">
        <f t="shared" si="7"/>
        <v>0</v>
      </c>
      <c r="AA47" s="136">
        <f t="shared" si="7"/>
        <v>0</v>
      </c>
      <c r="AB47" s="136">
        <f t="shared" si="7"/>
        <v>0</v>
      </c>
      <c r="AC47" s="136"/>
      <c r="AD47" s="136">
        <f>AD11*$E47</f>
        <v>0</v>
      </c>
      <c r="AE47" s="136"/>
      <c r="AF47" s="136">
        <f>AF11*$E47</f>
        <v>0</v>
      </c>
      <c r="AG47" s="132"/>
      <c r="AH47" s="132">
        <f t="shared" si="5"/>
        <v>0</v>
      </c>
    </row>
    <row r="48" spans="1:34" s="14" customFormat="1" ht="15.6" hidden="1">
      <c r="A48" s="14" t="s">
        <v>133</v>
      </c>
      <c r="B48" s="604" t="str">
        <f>B21</f>
        <v>Consumable Supplies</v>
      </c>
      <c r="C48" s="604"/>
      <c r="D48" s="604"/>
      <c r="E48" s="127">
        <f>F21</f>
        <v>0</v>
      </c>
      <c r="F48" s="135"/>
      <c r="G48" s="136">
        <f>G21*$E48</f>
        <v>0</v>
      </c>
      <c r="H48" s="136"/>
      <c r="I48" s="136"/>
      <c r="J48" s="136"/>
      <c r="K48" s="136"/>
      <c r="L48" s="136"/>
      <c r="M48" s="136"/>
      <c r="N48" s="136"/>
      <c r="O48" s="136"/>
      <c r="P48" s="136"/>
      <c r="Q48" s="136"/>
      <c r="R48" s="136"/>
      <c r="S48" s="136">
        <f t="shared" ref="S48:AB48" si="8">S21*$E48</f>
        <v>0</v>
      </c>
      <c r="T48" s="136">
        <f t="shared" si="8"/>
        <v>0</v>
      </c>
      <c r="U48" s="136">
        <f t="shared" si="8"/>
        <v>0</v>
      </c>
      <c r="V48" s="136">
        <f t="shared" si="8"/>
        <v>0</v>
      </c>
      <c r="W48" s="136">
        <f t="shared" si="8"/>
        <v>0</v>
      </c>
      <c r="X48" s="136">
        <f t="shared" si="8"/>
        <v>0</v>
      </c>
      <c r="Y48" s="136">
        <f t="shared" si="8"/>
        <v>0</v>
      </c>
      <c r="Z48" s="136">
        <f t="shared" si="8"/>
        <v>0</v>
      </c>
      <c r="AA48" s="136">
        <f t="shared" si="8"/>
        <v>0</v>
      </c>
      <c r="AB48" s="136">
        <f t="shared" si="8"/>
        <v>0</v>
      </c>
      <c r="AC48" s="136"/>
      <c r="AD48" s="136">
        <f>AD21*$E48</f>
        <v>0</v>
      </c>
      <c r="AE48" s="136"/>
      <c r="AF48" s="136">
        <f>AF21*$E48</f>
        <v>0</v>
      </c>
      <c r="AG48" s="132"/>
      <c r="AH48" s="132">
        <f t="shared" si="5"/>
        <v>0</v>
      </c>
    </row>
    <row r="49" spans="1:269" s="14" customFormat="1" ht="15.6" hidden="1">
      <c r="A49" s="14" t="s">
        <v>134</v>
      </c>
      <c r="B49" s="604" t="str">
        <f>B22</f>
        <v xml:space="preserve"> Forms Correspondence</v>
      </c>
      <c r="C49" s="604"/>
      <c r="D49" s="604"/>
      <c r="E49" s="127">
        <f>F22</f>
        <v>0</v>
      </c>
      <c r="F49" s="135"/>
      <c r="G49" s="136">
        <f>G22*$E49</f>
        <v>0</v>
      </c>
      <c r="H49" s="136"/>
      <c r="I49" s="136"/>
      <c r="J49" s="136"/>
      <c r="K49" s="136"/>
      <c r="L49" s="136"/>
      <c r="M49" s="136"/>
      <c r="N49" s="136"/>
      <c r="O49" s="136"/>
      <c r="P49" s="136"/>
      <c r="Q49" s="136"/>
      <c r="R49" s="136"/>
      <c r="S49" s="136">
        <f t="shared" ref="S49:AB49" si="9">S22*$E49</f>
        <v>0</v>
      </c>
      <c r="T49" s="136">
        <f t="shared" si="9"/>
        <v>0</v>
      </c>
      <c r="U49" s="136">
        <f t="shared" si="9"/>
        <v>0</v>
      </c>
      <c r="V49" s="136">
        <f t="shared" si="9"/>
        <v>0</v>
      </c>
      <c r="W49" s="136">
        <f t="shared" si="9"/>
        <v>0</v>
      </c>
      <c r="X49" s="136">
        <f t="shared" si="9"/>
        <v>0</v>
      </c>
      <c r="Y49" s="136">
        <f t="shared" si="9"/>
        <v>0</v>
      </c>
      <c r="Z49" s="136">
        <f t="shared" si="9"/>
        <v>0</v>
      </c>
      <c r="AA49" s="136">
        <f t="shared" si="9"/>
        <v>0</v>
      </c>
      <c r="AB49" s="136">
        <f t="shared" si="9"/>
        <v>0</v>
      </c>
      <c r="AC49" s="136"/>
      <c r="AD49" s="136">
        <f>AD22*$E49</f>
        <v>0</v>
      </c>
      <c r="AE49" s="136"/>
      <c r="AF49" s="136">
        <f>AF22*$E49</f>
        <v>0</v>
      </c>
      <c r="AG49" s="132"/>
      <c r="AH49" s="132">
        <f t="shared" si="5"/>
        <v>0</v>
      </c>
    </row>
    <row r="50" spans="1:269" s="14" customFormat="1" ht="15.6" hidden="1">
      <c r="A50" s="14" t="s">
        <v>135</v>
      </c>
      <c r="B50" s="604" t="str">
        <f>B28</f>
        <v>Telephoning</v>
      </c>
      <c r="C50" s="604"/>
      <c r="D50" s="604"/>
      <c r="E50" s="127">
        <f>F28</f>
        <v>0</v>
      </c>
      <c r="F50" s="135"/>
      <c r="G50" s="136">
        <f>G28*$E50</f>
        <v>0</v>
      </c>
      <c r="H50" s="136"/>
      <c r="I50" s="136"/>
      <c r="J50" s="136"/>
      <c r="K50" s="136"/>
      <c r="L50" s="136"/>
      <c r="M50" s="136"/>
      <c r="N50" s="136"/>
      <c r="O50" s="136"/>
      <c r="P50" s="136"/>
      <c r="Q50" s="136"/>
      <c r="R50" s="136"/>
      <c r="S50" s="136">
        <f t="shared" ref="S50:AB50" si="10">S28*$E50</f>
        <v>0</v>
      </c>
      <c r="T50" s="136">
        <f t="shared" si="10"/>
        <v>0</v>
      </c>
      <c r="U50" s="136">
        <f t="shared" si="10"/>
        <v>0</v>
      </c>
      <c r="V50" s="136">
        <f t="shared" si="10"/>
        <v>0</v>
      </c>
      <c r="W50" s="136">
        <f t="shared" si="10"/>
        <v>0</v>
      </c>
      <c r="X50" s="136">
        <f t="shared" si="10"/>
        <v>0</v>
      </c>
      <c r="Y50" s="136">
        <f t="shared" si="10"/>
        <v>0</v>
      </c>
      <c r="Z50" s="136">
        <f t="shared" si="10"/>
        <v>0</v>
      </c>
      <c r="AA50" s="136">
        <f t="shared" si="10"/>
        <v>0</v>
      </c>
      <c r="AB50" s="136">
        <f t="shared" si="10"/>
        <v>0</v>
      </c>
      <c r="AC50" s="136"/>
      <c r="AD50" s="136">
        <f>AD28*$E50</f>
        <v>0</v>
      </c>
      <c r="AE50" s="136"/>
      <c r="AF50" s="136">
        <f>AF28*$E50</f>
        <v>0</v>
      </c>
      <c r="AG50" s="132"/>
      <c r="AH50" s="132">
        <f t="shared" si="5"/>
        <v>0</v>
      </c>
    </row>
    <row r="51" spans="1:269" s="14" customFormat="1" ht="15.6" hidden="1">
      <c r="A51" s="14" t="s">
        <v>136</v>
      </c>
      <c r="B51" s="604" t="str">
        <f>B29</f>
        <v>Interpreting/Translating</v>
      </c>
      <c r="C51" s="604"/>
      <c r="D51" s="604"/>
      <c r="E51" s="127">
        <f>F29</f>
        <v>0</v>
      </c>
      <c r="F51" s="135"/>
      <c r="G51" s="136">
        <f>G29*$E51</f>
        <v>0</v>
      </c>
      <c r="H51" s="136"/>
      <c r="I51" s="136"/>
      <c r="J51" s="136"/>
      <c r="K51" s="136"/>
      <c r="L51" s="136"/>
      <c r="M51" s="136"/>
      <c r="N51" s="136"/>
      <c r="O51" s="136"/>
      <c r="P51" s="136"/>
      <c r="Q51" s="136"/>
      <c r="R51" s="136"/>
      <c r="S51" s="136">
        <f t="shared" ref="S51:AB51" si="11">S29*$E51</f>
        <v>0</v>
      </c>
      <c r="T51" s="136">
        <f t="shared" si="11"/>
        <v>0</v>
      </c>
      <c r="U51" s="136">
        <f t="shared" si="11"/>
        <v>0</v>
      </c>
      <c r="V51" s="136">
        <f t="shared" si="11"/>
        <v>0</v>
      </c>
      <c r="W51" s="136">
        <f t="shared" si="11"/>
        <v>0</v>
      </c>
      <c r="X51" s="136">
        <f t="shared" si="11"/>
        <v>0</v>
      </c>
      <c r="Y51" s="136">
        <f t="shared" si="11"/>
        <v>0</v>
      </c>
      <c r="Z51" s="136">
        <f t="shared" si="11"/>
        <v>0</v>
      </c>
      <c r="AA51" s="136">
        <f t="shared" si="11"/>
        <v>0</v>
      </c>
      <c r="AB51" s="136">
        <f t="shared" si="11"/>
        <v>0</v>
      </c>
      <c r="AC51" s="136"/>
      <c r="AD51" s="136">
        <f>AD29*$E51</f>
        <v>0</v>
      </c>
      <c r="AE51" s="136"/>
      <c r="AF51" s="136">
        <f>AF29*$E51</f>
        <v>0</v>
      </c>
      <c r="AG51" s="132"/>
      <c r="AH51" s="132">
        <f t="shared" si="5"/>
        <v>0</v>
      </c>
    </row>
    <row r="52" spans="1:269" s="14" customFormat="1" ht="15.6" hidden="1">
      <c r="A52" s="14" t="s">
        <v>137</v>
      </c>
      <c r="B52" s="604" t="str">
        <f>B30</f>
        <v xml:space="preserve">Volunteer time- </v>
      </c>
      <c r="C52" s="604"/>
      <c r="D52" s="604"/>
      <c r="E52" s="127">
        <f>F30</f>
        <v>0</v>
      </c>
      <c r="F52" s="135"/>
      <c r="G52" s="136">
        <f>G30*$E52</f>
        <v>0</v>
      </c>
      <c r="H52" s="136"/>
      <c r="I52" s="136"/>
      <c r="J52" s="136"/>
      <c r="K52" s="136"/>
      <c r="L52" s="136"/>
      <c r="M52" s="136"/>
      <c r="N52" s="136"/>
      <c r="O52" s="136"/>
      <c r="P52" s="136"/>
      <c r="Q52" s="136"/>
      <c r="R52" s="136"/>
      <c r="S52" s="136">
        <f t="shared" ref="S52:AB52" si="12">S30*$E52</f>
        <v>0</v>
      </c>
      <c r="T52" s="136">
        <f t="shared" si="12"/>
        <v>0</v>
      </c>
      <c r="U52" s="136">
        <f t="shared" si="12"/>
        <v>0</v>
      </c>
      <c r="V52" s="136">
        <f t="shared" si="12"/>
        <v>0</v>
      </c>
      <c r="W52" s="136">
        <f t="shared" si="12"/>
        <v>0</v>
      </c>
      <c r="X52" s="136">
        <f t="shared" si="12"/>
        <v>0</v>
      </c>
      <c r="Y52" s="136">
        <f t="shared" si="12"/>
        <v>0</v>
      </c>
      <c r="Z52" s="136">
        <f t="shared" si="12"/>
        <v>0</v>
      </c>
      <c r="AA52" s="136">
        <f t="shared" si="12"/>
        <v>0</v>
      </c>
      <c r="AB52" s="136">
        <f t="shared" si="12"/>
        <v>0</v>
      </c>
      <c r="AC52" s="136"/>
      <c r="AD52" s="136">
        <f>AD30*$E52</f>
        <v>0</v>
      </c>
      <c r="AE52" s="136"/>
      <c r="AF52" s="136">
        <f>AF30*$E52</f>
        <v>0</v>
      </c>
      <c r="AG52" s="132"/>
      <c r="AH52" s="132">
        <f t="shared" si="5"/>
        <v>0</v>
      </c>
    </row>
    <row r="53" spans="1:269" s="14" customFormat="1" ht="15.6" hidden="1">
      <c r="A53" s="14" t="s">
        <v>138</v>
      </c>
      <c r="B53" s="604" t="str">
        <f>B31</f>
        <v>Tittle  III C</v>
      </c>
      <c r="C53" s="604"/>
      <c r="D53" s="604"/>
      <c r="E53" s="127">
        <f>F31</f>
        <v>0</v>
      </c>
      <c r="F53" s="135"/>
      <c r="G53" s="136">
        <f>G31*$E53</f>
        <v>0</v>
      </c>
      <c r="H53" s="136"/>
      <c r="I53" s="136"/>
      <c r="J53" s="136"/>
      <c r="K53" s="136"/>
      <c r="L53" s="136"/>
      <c r="M53" s="136"/>
      <c r="N53" s="136"/>
      <c r="O53" s="136"/>
      <c r="P53" s="136"/>
      <c r="Q53" s="136"/>
      <c r="R53" s="136"/>
      <c r="S53" s="136">
        <f t="shared" ref="S53:AB53" si="13">S31*$E53</f>
        <v>0</v>
      </c>
      <c r="T53" s="136">
        <f t="shared" si="13"/>
        <v>0</v>
      </c>
      <c r="U53" s="136">
        <f t="shared" si="13"/>
        <v>0</v>
      </c>
      <c r="V53" s="136">
        <f t="shared" si="13"/>
        <v>0</v>
      </c>
      <c r="W53" s="136">
        <f t="shared" si="13"/>
        <v>0</v>
      </c>
      <c r="X53" s="136">
        <f t="shared" si="13"/>
        <v>0</v>
      </c>
      <c r="Y53" s="136">
        <f t="shared" si="13"/>
        <v>0</v>
      </c>
      <c r="Z53" s="136">
        <f t="shared" si="13"/>
        <v>0</v>
      </c>
      <c r="AA53" s="136">
        <f t="shared" si="13"/>
        <v>0</v>
      </c>
      <c r="AB53" s="136">
        <f t="shared" si="13"/>
        <v>0</v>
      </c>
      <c r="AC53" s="136"/>
      <c r="AD53" s="136">
        <f>AD31*$E53</f>
        <v>0</v>
      </c>
      <c r="AE53" s="136"/>
      <c r="AF53" s="136">
        <f>AF31*$E53</f>
        <v>0</v>
      </c>
      <c r="AG53" s="132"/>
      <c r="AH53" s="132">
        <f t="shared" si="5"/>
        <v>0</v>
      </c>
    </row>
    <row r="54" spans="1:269" s="14" customFormat="1" ht="15.6" hidden="1">
      <c r="A54" s="14" t="s">
        <v>139</v>
      </c>
      <c r="B54" s="604" t="str">
        <f>B32</f>
        <v>Home Del Meals</v>
      </c>
      <c r="C54" s="604"/>
      <c r="D54" s="604"/>
      <c r="E54" s="127">
        <f>F32</f>
        <v>0</v>
      </c>
      <c r="F54" s="135"/>
      <c r="G54" s="136">
        <f>G32*$E54</f>
        <v>0</v>
      </c>
      <c r="H54" s="136"/>
      <c r="I54" s="136"/>
      <c r="J54" s="136"/>
      <c r="K54" s="136"/>
      <c r="L54" s="136"/>
      <c r="M54" s="136"/>
      <c r="N54" s="136"/>
      <c r="O54" s="136"/>
      <c r="P54" s="136"/>
      <c r="Q54" s="136"/>
      <c r="R54" s="136"/>
      <c r="S54" s="136">
        <f t="shared" ref="S54:AB54" si="14">S32*$E54</f>
        <v>0</v>
      </c>
      <c r="T54" s="136">
        <f t="shared" si="14"/>
        <v>0</v>
      </c>
      <c r="U54" s="136">
        <f t="shared" si="14"/>
        <v>0</v>
      </c>
      <c r="V54" s="136">
        <f t="shared" si="14"/>
        <v>0</v>
      </c>
      <c r="W54" s="136">
        <f t="shared" si="14"/>
        <v>0</v>
      </c>
      <c r="X54" s="136">
        <f t="shared" si="14"/>
        <v>0</v>
      </c>
      <c r="Y54" s="136">
        <f t="shared" si="14"/>
        <v>0</v>
      </c>
      <c r="Z54" s="136">
        <f t="shared" si="14"/>
        <v>0</v>
      </c>
      <c r="AA54" s="136">
        <f t="shared" si="14"/>
        <v>0</v>
      </c>
      <c r="AB54" s="136">
        <f t="shared" si="14"/>
        <v>0</v>
      </c>
      <c r="AC54" s="136"/>
      <c r="AD54" s="136">
        <f>AD32*$E54</f>
        <v>0</v>
      </c>
      <c r="AE54" s="136"/>
      <c r="AF54" s="136">
        <f>AF32*$E54</f>
        <v>0</v>
      </c>
      <c r="AG54" s="132"/>
      <c r="AH54" s="132">
        <f t="shared" si="5"/>
        <v>0</v>
      </c>
    </row>
    <row r="55" spans="1:269" s="14" customFormat="1" ht="15.6" hidden="1">
      <c r="A55" s="14" t="s">
        <v>140</v>
      </c>
      <c r="B55" s="604">
        <f t="shared" ref="B55" si="15">B39</f>
        <v>0</v>
      </c>
      <c r="C55" s="604"/>
      <c r="D55" s="604"/>
      <c r="E55" s="127">
        <f t="shared" ref="E55" si="16">F39</f>
        <v>0</v>
      </c>
      <c r="F55" s="135"/>
      <c r="G55" s="136">
        <f t="shared" ref="G55:AA55" si="17">G39*$E55</f>
        <v>0</v>
      </c>
      <c r="H55" s="136"/>
      <c r="I55" s="136"/>
      <c r="J55" s="136"/>
      <c r="K55" s="136"/>
      <c r="L55" s="136"/>
      <c r="M55" s="136"/>
      <c r="N55" s="136"/>
      <c r="O55" s="136"/>
      <c r="P55" s="136"/>
      <c r="Q55" s="136"/>
      <c r="R55" s="136"/>
      <c r="S55" s="136">
        <f t="shared" si="17"/>
        <v>0</v>
      </c>
      <c r="T55" s="136">
        <f t="shared" si="17"/>
        <v>0</v>
      </c>
      <c r="U55" s="136">
        <f t="shared" si="17"/>
        <v>0</v>
      </c>
      <c r="V55" s="136">
        <f t="shared" si="17"/>
        <v>0</v>
      </c>
      <c r="W55" s="136">
        <f t="shared" si="17"/>
        <v>0</v>
      </c>
      <c r="X55" s="136">
        <f t="shared" si="17"/>
        <v>0</v>
      </c>
      <c r="Y55" s="136">
        <f t="shared" si="17"/>
        <v>0</v>
      </c>
      <c r="Z55" s="136">
        <f t="shared" si="17"/>
        <v>0</v>
      </c>
      <c r="AA55" s="136">
        <f t="shared" si="17"/>
        <v>0</v>
      </c>
      <c r="AB55" s="136">
        <f t="shared" ref="AB55:AF55" si="18">AB39*$E55</f>
        <v>0</v>
      </c>
      <c r="AC55" s="136"/>
      <c r="AD55" s="136">
        <f t="shared" si="18"/>
        <v>0</v>
      </c>
      <c r="AE55" s="136"/>
      <c r="AF55" s="136">
        <f t="shared" si="18"/>
        <v>0</v>
      </c>
      <c r="AG55" s="132"/>
      <c r="AH55" s="132">
        <f t="shared" si="5"/>
        <v>0</v>
      </c>
    </row>
    <row r="56" spans="1:269" s="15" customFormat="1" ht="13.8" hidden="1" thickBot="1">
      <c r="A56" s="84"/>
      <c r="B56" s="85" t="s">
        <v>193</v>
      </c>
      <c r="C56" s="85"/>
      <c r="D56" s="85"/>
      <c r="E56" s="133">
        <f>IF($F$40=0,0,(E8*E44+E9*E45+E10*E46+E11*E47+E21*E48+E22*E49+E28*E49+E29*E50+E30*E51+E30*E52+E31*E53+E32*E54+E39*E55)/E40)</f>
        <v>0</v>
      </c>
      <c r="F56" s="133">
        <v>1</v>
      </c>
      <c r="G56" s="133">
        <f>SUM(G44:G55)</f>
        <v>0</v>
      </c>
      <c r="H56" s="133"/>
      <c r="I56" s="133"/>
      <c r="J56" s="133"/>
      <c r="K56" s="133"/>
      <c r="L56" s="133"/>
      <c r="M56" s="133"/>
      <c r="N56" s="133"/>
      <c r="O56" s="133"/>
      <c r="P56" s="133"/>
      <c r="Q56" s="133"/>
      <c r="R56" s="133"/>
      <c r="S56" s="133">
        <f t="shared" ref="S56:AF56" si="19">SUM(S44:S55)</f>
        <v>0</v>
      </c>
      <c r="T56" s="133">
        <f t="shared" si="19"/>
        <v>0</v>
      </c>
      <c r="U56" s="133">
        <f t="shared" si="19"/>
        <v>0</v>
      </c>
      <c r="V56" s="133">
        <f t="shared" si="19"/>
        <v>0</v>
      </c>
      <c r="W56" s="133">
        <f t="shared" si="19"/>
        <v>0</v>
      </c>
      <c r="X56" s="133">
        <f t="shared" si="19"/>
        <v>0</v>
      </c>
      <c r="Y56" s="133">
        <f t="shared" si="19"/>
        <v>0</v>
      </c>
      <c r="Z56" s="133">
        <f t="shared" si="19"/>
        <v>0</v>
      </c>
      <c r="AA56" s="133">
        <f t="shared" si="19"/>
        <v>0</v>
      </c>
      <c r="AB56" s="133">
        <f t="shared" si="19"/>
        <v>0</v>
      </c>
      <c r="AC56" s="133"/>
      <c r="AD56" s="133">
        <f t="shared" si="19"/>
        <v>0</v>
      </c>
      <c r="AE56" s="133"/>
      <c r="AF56" s="133">
        <f t="shared" si="19"/>
        <v>0</v>
      </c>
      <c r="AG56" s="133"/>
      <c r="AH56" s="133">
        <f>SUM(G56:AF56)</f>
        <v>0</v>
      </c>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row>
    <row r="57" spans="1:269" ht="13.8" hidden="1" thickTop="1">
      <c r="B57" s="86" t="s">
        <v>204</v>
      </c>
      <c r="E57" s="137"/>
      <c r="F57" s="137"/>
      <c r="G57" s="138">
        <f>IF($F$40&lt;=0,0,IF(SUM($G$40:G40)&lt;=0,0,SUM($G$56:G56)/SUM($G$40:G40)))</f>
        <v>0</v>
      </c>
      <c r="H57" s="138"/>
      <c r="I57" s="138"/>
      <c r="J57" s="138"/>
      <c r="K57" s="138"/>
      <c r="L57" s="138"/>
      <c r="M57" s="138"/>
      <c r="N57" s="138"/>
      <c r="O57" s="138"/>
      <c r="P57" s="138"/>
      <c r="Q57" s="138"/>
      <c r="R57" s="138"/>
      <c r="S57" s="138">
        <f>IF($F$40&lt;=0,0,IF(SUM($G$40:S40)&lt;=0,0,SUM($G$56:S56)/SUM($G$40:S40)))</f>
        <v>0</v>
      </c>
      <c r="T57" s="138">
        <f>IF($F$40&lt;=0,0,IF(SUM($G$40:T40)&lt;=0,0,SUM($G$56:T56)/SUM($G$40:T40)))</f>
        <v>0</v>
      </c>
      <c r="U57" s="138">
        <f>IF($F$40&lt;=0,0,IF(SUM($G$40:U40)&lt;=0,0,SUM($G$56:U56)/SUM($G$40:U40)))</f>
        <v>0</v>
      </c>
      <c r="V57" s="138">
        <f>IF($F$40&lt;=0,0,IF(SUM($G$40:V40)&lt;=0,0,SUM($G$56:V56)/SUM($G$40:V40)))</f>
        <v>0</v>
      </c>
      <c r="W57" s="138">
        <f>IF($F$40&lt;=0,0,IF(SUM($G$40:W40)&lt;=0,0,SUM($G$56:W56)/SUM($G$40:W40)))</f>
        <v>0</v>
      </c>
      <c r="X57" s="138">
        <f>IF($F$40&lt;=0,0,IF(SUM($G$40:X40)&lt;=0,0,SUM($G$56:X56)/SUM($G$40:X40)))</f>
        <v>0</v>
      </c>
      <c r="Y57" s="138">
        <f>IF($F$40&lt;=0,0,IF(SUM($G$40:Y40)&lt;=0,0,SUM($G$56:Y56)/SUM($G$40:Y40)))</f>
        <v>0</v>
      </c>
      <c r="Z57" s="138">
        <f>IF($F$40&lt;=0,0,IF(SUM($G$40:Z40)&lt;=0,0,SUM($G$56:Z56)/SUM($G$40:Z40)))</f>
        <v>0</v>
      </c>
      <c r="AA57" s="138">
        <f>IF($F$40&lt;=0,0,IF(SUM($G$40:AA40)&lt;=0,0,SUM($G$56:AA56)/SUM($G$40:AA40)))</f>
        <v>0</v>
      </c>
      <c r="AB57" s="138">
        <f>IF($F$40&lt;=0,0,IF(SUM($G$40:AB40)&lt;=0,0,SUM($G$56:AB56)/SUM($G$40:AB40)))</f>
        <v>0</v>
      </c>
      <c r="AC57" s="138"/>
      <c r="AD57" s="138">
        <f>IF($F$40&lt;=0,0,IF(SUM($G$40:AD40)&lt;=0,0,SUM($G$56:AD56)/SUM($G$40:AD40)))</f>
        <v>0</v>
      </c>
      <c r="AE57" s="138"/>
      <c r="AF57" s="138">
        <f>IF($F$40&lt;=0,0,IF(SUM($G$40:AF40)&lt;=0,0,SUM($G$56:AF56)/SUM($G$40:AF40)))</f>
        <v>0</v>
      </c>
      <c r="AG57" s="137"/>
      <c r="AH57" s="138">
        <f>IF($F$40=0,0,AH56/AH40)</f>
        <v>0</v>
      </c>
    </row>
    <row r="58" spans="1:269" hidden="1">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row>
    <row r="59" spans="1:269">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row>
    <row r="60" spans="1:269">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row>
  </sheetData>
  <sheetProtection algorithmName="SHA-512" hashValue="KYLYsrtMxRla2wJC1UugGZ+b4aIAiPV/1raUdr5YPS8YAo1+q1gl/THGfWx8+DuAl1OggnN+ocgS0TEwJgYIgA==" saltValue="WfT3UI87WoprMCIF5lpH5Q==" spinCount="100000" sheet="1" objects="1" scenarios="1" formatColumns="0" formatRows="0"/>
  <customSheetViews>
    <customSheetView guid="{F9AD76E4-BA12-48A8-B026-0F4EAD2A2C7C}" showPageBreaks="1" printArea="1" hiddenColumns="1" showRuler="0">
      <selection activeCell="H42" sqref="H42"/>
      <pageMargins left="0.24" right="0.18" top="0.32" bottom="0.38" header="0.2" footer="0.21"/>
      <pageSetup scale="75" orientation="landscape" r:id="rId1"/>
      <headerFooter alignWithMargins="0"/>
    </customSheetView>
  </customSheetViews>
  <mergeCells count="14">
    <mergeCell ref="B48:D48"/>
    <mergeCell ref="B49:D49"/>
    <mergeCell ref="B50:D50"/>
    <mergeCell ref="B55:D55"/>
    <mergeCell ref="B51:D51"/>
    <mergeCell ref="B52:D52"/>
    <mergeCell ref="B53:D53"/>
    <mergeCell ref="B54:D54"/>
    <mergeCell ref="E1:S1"/>
    <mergeCell ref="B47:D47"/>
    <mergeCell ref="B44:D44"/>
    <mergeCell ref="B45:D45"/>
    <mergeCell ref="B46:D46"/>
    <mergeCell ref="A42:C42"/>
  </mergeCells>
  <phoneticPr fontId="0" type="noConversion"/>
  <pageMargins left="0.25" right="0.25" top="0.79" bottom="0.42" header="0.2" footer="0.3"/>
  <pageSetup scale="70" orientation="landscape" r:id="rId2"/>
  <headerFooter alignWithMargins="0">
    <oddHeader>&amp;C&amp;"Times New Roman,Bold"&amp;16Milwaukee County Department of Health and Human Services (DHHS)&amp;"Arial,Regular"&amp;10
&amp;"Arial,Bold"&amp;12  &amp;"Times New Roman,Bold"POS Units Report</oddHeader>
    <oddFooter>&amp;C&amp;A&amp;RRevised 1/18/23</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AG95"/>
  <sheetViews>
    <sheetView zoomScaleNormal="100" workbookViewId="0">
      <pane xSplit="6" ySplit="3" topLeftCell="G4" activePane="bottomRight" state="frozen"/>
      <selection activeCell="AB12" sqref="AB12"/>
      <selection pane="topRight" activeCell="AB12" sqref="AB12"/>
      <selection pane="bottomLeft" activeCell="AB12" sqref="AB12"/>
      <selection pane="bottomRight" activeCell="K80" sqref="K80"/>
    </sheetView>
  </sheetViews>
  <sheetFormatPr defaultColWidth="9.21875" defaultRowHeight="13.2"/>
  <cols>
    <col min="1" max="1" width="8.33203125" customWidth="1"/>
    <col min="5" max="5" width="8.77734375" customWidth="1"/>
    <col min="6" max="6" width="2.33203125" hidden="1" customWidth="1"/>
    <col min="7" max="8" width="10.21875" bestFit="1" customWidth="1"/>
    <col min="9" max="13" width="9.33203125" bestFit="1" customWidth="1"/>
    <col min="14" max="15" width="10" customWidth="1"/>
    <col min="16" max="16" width="10.109375" customWidth="1"/>
    <col min="17" max="17" width="10.33203125" customWidth="1"/>
    <col min="18" max="18" width="10.77734375" customWidth="1"/>
    <col min="19" max="19" width="10.109375" customWidth="1"/>
    <col min="20" max="20" width="3.109375" hidden="1" customWidth="1"/>
    <col min="21" max="21" width="11.44140625" customWidth="1"/>
    <col min="22" max="22" width="11.33203125" bestFit="1" customWidth="1"/>
  </cols>
  <sheetData>
    <row r="1" spans="1:33" s="18" customFormat="1" ht="18" customHeight="1">
      <c r="A1" s="15" t="s">
        <v>11</v>
      </c>
      <c r="B1" s="603" t="str">
        <f>IF(Exp!B2=0," ",Exp!B2)</f>
        <v xml:space="preserve"> </v>
      </c>
      <c r="C1" s="603"/>
      <c r="D1" s="603"/>
      <c r="E1" s="603"/>
      <c r="F1" s="16"/>
      <c r="G1" s="16"/>
      <c r="H1" s="16"/>
      <c r="I1" s="16"/>
      <c r="J1" s="16"/>
      <c r="K1" s="16"/>
      <c r="L1" s="16"/>
      <c r="M1" s="16"/>
      <c r="N1" s="16"/>
      <c r="O1" s="16"/>
      <c r="P1" s="16"/>
      <c r="Q1" s="16"/>
      <c r="R1" s="16"/>
      <c r="S1" s="17"/>
      <c r="U1" s="19"/>
    </row>
    <row r="2" spans="1:33" ht="15.6">
      <c r="A2" s="15" t="s">
        <v>16</v>
      </c>
      <c r="B2" s="602" t="str">
        <f>IF(Exp!B6=0," ",Exp!B6)</f>
        <v xml:space="preserve"> </v>
      </c>
      <c r="C2" s="602"/>
      <c r="D2" s="602"/>
      <c r="E2" s="602"/>
      <c r="G2" s="325">
        <f>Exp!I2</f>
        <v>2026</v>
      </c>
    </row>
    <row r="3" spans="1:33" s="14" customFormat="1" ht="39" customHeight="1">
      <c r="A3" s="31" t="s">
        <v>19</v>
      </c>
      <c r="B3" s="593" t="s">
        <v>71</v>
      </c>
      <c r="C3" s="594"/>
      <c r="D3" s="594"/>
      <c r="E3" s="595"/>
      <c r="F3" s="30">
        <v>1</v>
      </c>
      <c r="G3" s="31" t="str">
        <f>Exp!G13</f>
        <v>JANUARY  Expenses</v>
      </c>
      <c r="H3" s="31" t="str">
        <f>Exp!H13</f>
        <v>FEBRUARY  Expenses</v>
      </c>
      <c r="I3" s="31" t="str">
        <f>Exp!I13</f>
        <v>MARCH  Expenses</v>
      </c>
      <c r="J3" s="31" t="str">
        <f>Exp!J13</f>
        <v>APRIL  Expenses</v>
      </c>
      <c r="K3" s="31" t="str">
        <f>Exp!K13</f>
        <v>MAY  Expenses</v>
      </c>
      <c r="L3" s="31" t="str">
        <f>Exp!L13</f>
        <v>JUNE  Expenses</v>
      </c>
      <c r="M3" s="31" t="str">
        <f>Exp!M13</f>
        <v>JULY  Expenses</v>
      </c>
      <c r="N3" s="31" t="str">
        <f>Exp!N13</f>
        <v>AUGUST  Expenses</v>
      </c>
      <c r="O3" s="31" t="str">
        <f>Exp!O13</f>
        <v>SEPTEMBER  Expenses</v>
      </c>
      <c r="P3" s="31" t="str">
        <f>Exp!P13</f>
        <v>OCTOBER  Expenses</v>
      </c>
      <c r="Q3" s="31" t="str">
        <f>Exp!Q13</f>
        <v>NOVEMBER  Expenses</v>
      </c>
      <c r="R3" s="31" t="str">
        <f>Exp!R13</f>
        <v>DECEMBER  Expenses</v>
      </c>
      <c r="S3" s="31" t="str">
        <f>Exp!S13</f>
        <v>FINAL  Expenses</v>
      </c>
      <c r="T3" s="31">
        <f>VLOOKUP(F3,F3:S3,Y95+1)</f>
        <v>1</v>
      </c>
      <c r="U3" s="31" t="s">
        <v>72</v>
      </c>
    </row>
    <row r="4" spans="1:33" s="14" customFormat="1" ht="15.75" customHeight="1">
      <c r="A4" s="31"/>
      <c r="B4" s="27"/>
      <c r="C4" s="28"/>
      <c r="D4" s="28"/>
      <c r="E4" s="29"/>
      <c r="F4" s="30"/>
      <c r="G4" s="88"/>
      <c r="H4" s="88"/>
      <c r="I4" s="88"/>
      <c r="J4" s="88"/>
      <c r="K4" s="88"/>
      <c r="L4" s="88"/>
      <c r="M4" s="88"/>
      <c r="N4" s="88"/>
      <c r="O4" s="88"/>
      <c r="P4" s="88"/>
      <c r="Q4" s="88"/>
      <c r="R4" s="88"/>
      <c r="S4" s="239"/>
      <c r="T4" s="88"/>
      <c r="U4" s="88"/>
    </row>
    <row r="5" spans="1:33" s="14" customFormat="1" ht="39" customHeight="1">
      <c r="A5" s="89" t="s">
        <v>186</v>
      </c>
      <c r="B5" s="90" t="s">
        <v>45</v>
      </c>
      <c r="C5" s="28"/>
      <c r="D5" s="28"/>
      <c r="E5" s="29"/>
      <c r="F5" s="30"/>
      <c r="G5" s="478">
        <f>SUM(G6:G8)</f>
        <v>0</v>
      </c>
      <c r="H5" s="478">
        <f t="shared" ref="H5:S5" si="0">SUM(H6:H8)</f>
        <v>0</v>
      </c>
      <c r="I5" s="478">
        <f t="shared" si="0"/>
        <v>0</v>
      </c>
      <c r="J5" s="478">
        <f t="shared" si="0"/>
        <v>0</v>
      </c>
      <c r="K5" s="478">
        <f t="shared" si="0"/>
        <v>0</v>
      </c>
      <c r="L5" s="478">
        <f t="shared" si="0"/>
        <v>0</v>
      </c>
      <c r="M5" s="478">
        <f t="shared" si="0"/>
        <v>0</v>
      </c>
      <c r="N5" s="478">
        <f t="shared" si="0"/>
        <v>0</v>
      </c>
      <c r="O5" s="478">
        <f t="shared" si="0"/>
        <v>0</v>
      </c>
      <c r="P5" s="478">
        <f t="shared" si="0"/>
        <v>0</v>
      </c>
      <c r="Q5" s="478">
        <f t="shared" si="0"/>
        <v>0</v>
      </c>
      <c r="R5" s="478">
        <f t="shared" si="0"/>
        <v>0</v>
      </c>
      <c r="S5" s="479">
        <f t="shared" si="0"/>
        <v>0</v>
      </c>
      <c r="T5" s="478"/>
      <c r="U5" s="480">
        <f t="shared" ref="U5:U11" si="1">SUM(G5:S5)</f>
        <v>0</v>
      </c>
    </row>
    <row r="6" spans="1:33" s="14" customFormat="1" ht="17.25" customHeight="1">
      <c r="A6" s="91">
        <v>7001</v>
      </c>
      <c r="B6" s="92" t="s">
        <v>188</v>
      </c>
      <c r="C6" s="28"/>
      <c r="D6" s="28"/>
      <c r="E6" s="29"/>
      <c r="F6" s="30"/>
      <c r="G6" s="481"/>
      <c r="H6" s="481">
        <v>0</v>
      </c>
      <c r="I6" s="481">
        <v>0</v>
      </c>
      <c r="J6" s="481">
        <v>0</v>
      </c>
      <c r="K6" s="481">
        <v>0</v>
      </c>
      <c r="L6" s="481">
        <v>0</v>
      </c>
      <c r="M6" s="481">
        <v>0</v>
      </c>
      <c r="N6" s="481">
        <v>0</v>
      </c>
      <c r="O6" s="481">
        <v>0</v>
      </c>
      <c r="P6" s="481">
        <v>0</v>
      </c>
      <c r="Q6" s="481">
        <v>0</v>
      </c>
      <c r="R6" s="481">
        <v>0</v>
      </c>
      <c r="S6" s="482">
        <v>0</v>
      </c>
      <c r="T6" s="483"/>
      <c r="U6" s="484"/>
    </row>
    <row r="7" spans="1:33" s="14" customFormat="1" ht="16.5" customHeight="1">
      <c r="A7" s="91"/>
      <c r="B7" s="92" t="s">
        <v>234</v>
      </c>
      <c r="C7" s="28"/>
      <c r="D7" s="28"/>
      <c r="E7" s="29"/>
      <c r="F7" s="30"/>
      <c r="G7" s="481"/>
      <c r="H7" s="481"/>
      <c r="I7" s="481"/>
      <c r="J7" s="481"/>
      <c r="K7" s="481">
        <v>0</v>
      </c>
      <c r="L7" s="481">
        <v>0</v>
      </c>
      <c r="M7" s="481">
        <v>0</v>
      </c>
      <c r="N7" s="481">
        <v>0</v>
      </c>
      <c r="O7" s="481">
        <v>0</v>
      </c>
      <c r="P7" s="481">
        <v>0</v>
      </c>
      <c r="Q7" s="481">
        <v>0</v>
      </c>
      <c r="R7" s="481">
        <v>0</v>
      </c>
      <c r="S7" s="482">
        <v>0</v>
      </c>
      <c r="T7" s="483"/>
      <c r="U7" s="484"/>
    </row>
    <row r="8" spans="1:33" s="14" customFormat="1" ht="17.25" customHeight="1">
      <c r="A8" s="91"/>
      <c r="B8" s="92" t="s">
        <v>189</v>
      </c>
      <c r="C8" s="28"/>
      <c r="D8" s="28"/>
      <c r="E8" s="29"/>
      <c r="F8" s="30"/>
      <c r="G8" s="481"/>
      <c r="H8" s="481"/>
      <c r="I8" s="481"/>
      <c r="J8" s="481"/>
      <c r="K8" s="481">
        <v>0</v>
      </c>
      <c r="L8" s="481">
        <v>0</v>
      </c>
      <c r="M8" s="481">
        <v>0</v>
      </c>
      <c r="N8" s="481">
        <v>0</v>
      </c>
      <c r="O8" s="481">
        <v>0</v>
      </c>
      <c r="P8" s="481">
        <v>0</v>
      </c>
      <c r="Q8" s="481">
        <v>0</v>
      </c>
      <c r="R8" s="481">
        <v>0</v>
      </c>
      <c r="S8" s="482">
        <v>0</v>
      </c>
      <c r="T8" s="483"/>
      <c r="U8" s="484"/>
    </row>
    <row r="9" spans="1:33" s="14" customFormat="1" ht="17.25" customHeight="1">
      <c r="A9" s="89" t="s">
        <v>205</v>
      </c>
      <c r="B9" s="606" t="s">
        <v>126</v>
      </c>
      <c r="C9" s="607"/>
      <c r="D9" s="607"/>
      <c r="E9" s="608"/>
      <c r="F9" s="30"/>
      <c r="G9" s="485"/>
      <c r="H9" s="485"/>
      <c r="I9" s="485"/>
      <c r="J9" s="485"/>
      <c r="K9" s="485">
        <v>0</v>
      </c>
      <c r="L9" s="485">
        <v>0</v>
      </c>
      <c r="M9" s="485">
        <v>0</v>
      </c>
      <c r="N9" s="485">
        <v>0</v>
      </c>
      <c r="O9" s="485">
        <v>0</v>
      </c>
      <c r="P9" s="485">
        <v>0</v>
      </c>
      <c r="Q9" s="485">
        <v>0</v>
      </c>
      <c r="R9" s="485">
        <v>0</v>
      </c>
      <c r="S9" s="486">
        <v>0</v>
      </c>
      <c r="T9" s="483"/>
      <c r="U9" s="484">
        <f t="shared" si="1"/>
        <v>0</v>
      </c>
    </row>
    <row r="10" spans="1:33" s="14" customFormat="1" ht="17.25" customHeight="1">
      <c r="A10" s="89" t="s">
        <v>206</v>
      </c>
      <c r="B10" s="606" t="s">
        <v>46</v>
      </c>
      <c r="C10" s="607"/>
      <c r="D10" s="607"/>
      <c r="E10" s="608"/>
      <c r="F10" s="30"/>
      <c r="G10" s="485"/>
      <c r="H10" s="485">
        <v>0</v>
      </c>
      <c r="I10" s="485">
        <v>0</v>
      </c>
      <c r="J10" s="485">
        <v>0</v>
      </c>
      <c r="K10" s="485">
        <v>0</v>
      </c>
      <c r="L10" s="485">
        <v>0</v>
      </c>
      <c r="M10" s="485">
        <v>0</v>
      </c>
      <c r="N10" s="485">
        <v>0</v>
      </c>
      <c r="O10" s="485">
        <v>0</v>
      </c>
      <c r="P10" s="485">
        <v>0</v>
      </c>
      <c r="Q10" s="485">
        <v>0</v>
      </c>
      <c r="R10" s="485">
        <v>0</v>
      </c>
      <c r="S10" s="486">
        <v>0</v>
      </c>
      <c r="T10" s="483"/>
      <c r="U10" s="484">
        <f t="shared" si="1"/>
        <v>0</v>
      </c>
    </row>
    <row r="11" spans="1:33" s="95" customFormat="1" ht="26.25" customHeight="1">
      <c r="A11" s="89" t="s">
        <v>47</v>
      </c>
      <c r="B11" s="606" t="s">
        <v>48</v>
      </c>
      <c r="C11" s="607"/>
      <c r="D11" s="607"/>
      <c r="E11" s="608"/>
      <c r="F11" s="93">
        <v>4</v>
      </c>
      <c r="G11" s="478">
        <f>SUM(G12:G27)</f>
        <v>0</v>
      </c>
      <c r="H11" s="478">
        <f t="shared" ref="H11:T11" si="2">SUM(H12:H27)</f>
        <v>0</v>
      </c>
      <c r="I11" s="478">
        <f t="shared" si="2"/>
        <v>0</v>
      </c>
      <c r="J11" s="478">
        <f t="shared" si="2"/>
        <v>0</v>
      </c>
      <c r="K11" s="478">
        <f t="shared" si="2"/>
        <v>0</v>
      </c>
      <c r="L11" s="478">
        <f t="shared" si="2"/>
        <v>0</v>
      </c>
      <c r="M11" s="478">
        <f t="shared" si="2"/>
        <v>0</v>
      </c>
      <c r="N11" s="478">
        <f t="shared" si="2"/>
        <v>0</v>
      </c>
      <c r="O11" s="478">
        <f t="shared" si="2"/>
        <v>0</v>
      </c>
      <c r="P11" s="478">
        <f t="shared" si="2"/>
        <v>0</v>
      </c>
      <c r="Q11" s="478">
        <f t="shared" si="2"/>
        <v>0</v>
      </c>
      <c r="R11" s="478">
        <f t="shared" si="2"/>
        <v>0</v>
      </c>
      <c r="S11" s="479">
        <f t="shared" si="2"/>
        <v>0</v>
      </c>
      <c r="T11" s="478">
        <f t="shared" si="2"/>
        <v>0</v>
      </c>
      <c r="U11" s="480">
        <f t="shared" si="1"/>
        <v>0</v>
      </c>
      <c r="V11" s="94"/>
      <c r="W11" s="94"/>
      <c r="X11" s="94"/>
      <c r="Y11" s="94"/>
      <c r="Z11" s="94"/>
      <c r="AA11" s="94"/>
      <c r="AB11" s="94"/>
      <c r="AC11" s="94"/>
      <c r="AD11" s="94"/>
      <c r="AE11" s="94"/>
      <c r="AF11" s="94"/>
      <c r="AG11" s="94"/>
    </row>
    <row r="12" spans="1:33" s="14" customFormat="1" ht="15.6">
      <c r="A12" s="96">
        <v>8001</v>
      </c>
      <c r="B12" s="92" t="s">
        <v>141</v>
      </c>
      <c r="D12" s="35"/>
      <c r="E12" s="30"/>
      <c r="F12" s="30"/>
      <c r="G12" s="481">
        <v>0</v>
      </c>
      <c r="H12" s="481">
        <v>0</v>
      </c>
      <c r="I12" s="481">
        <v>0</v>
      </c>
      <c r="J12" s="481">
        <v>0</v>
      </c>
      <c r="K12" s="481">
        <v>0</v>
      </c>
      <c r="L12" s="481">
        <v>0</v>
      </c>
      <c r="M12" s="481">
        <v>0</v>
      </c>
      <c r="N12" s="481">
        <v>0</v>
      </c>
      <c r="O12" s="481">
        <v>0</v>
      </c>
      <c r="P12" s="481">
        <v>0</v>
      </c>
      <c r="Q12" s="481">
        <v>0</v>
      </c>
      <c r="R12" s="481">
        <v>0</v>
      </c>
      <c r="S12" s="482">
        <v>0</v>
      </c>
      <c r="T12" s="487"/>
      <c r="U12" s="484"/>
    </row>
    <row r="13" spans="1:33" s="14" customFormat="1" ht="15.6">
      <c r="A13" s="96">
        <v>8002</v>
      </c>
      <c r="B13" s="92" t="s">
        <v>142</v>
      </c>
      <c r="D13" s="35"/>
      <c r="E13" s="30"/>
      <c r="F13" s="30"/>
      <c r="G13" s="481">
        <v>0</v>
      </c>
      <c r="H13" s="481">
        <v>0</v>
      </c>
      <c r="I13" s="481">
        <v>0</v>
      </c>
      <c r="J13" s="481">
        <v>0</v>
      </c>
      <c r="K13" s="481">
        <v>0</v>
      </c>
      <c r="L13" s="481">
        <v>0</v>
      </c>
      <c r="M13" s="481">
        <v>0</v>
      </c>
      <c r="N13" s="481">
        <v>0</v>
      </c>
      <c r="O13" s="481">
        <v>0</v>
      </c>
      <c r="P13" s="481">
        <v>0</v>
      </c>
      <c r="Q13" s="481">
        <v>0</v>
      </c>
      <c r="R13" s="481">
        <v>0</v>
      </c>
      <c r="S13" s="482">
        <v>0</v>
      </c>
      <c r="T13" s="487"/>
      <c r="U13" s="484"/>
    </row>
    <row r="14" spans="1:33" s="14" customFormat="1" ht="15.6">
      <c r="A14" s="96">
        <v>8003</v>
      </c>
      <c r="B14" s="92" t="s">
        <v>143</v>
      </c>
      <c r="D14" s="35"/>
      <c r="E14" s="30"/>
      <c r="F14" s="30"/>
      <c r="G14" s="481">
        <v>0</v>
      </c>
      <c r="H14" s="481">
        <v>0</v>
      </c>
      <c r="I14" s="481">
        <v>0</v>
      </c>
      <c r="J14" s="481">
        <v>0</v>
      </c>
      <c r="K14" s="481">
        <v>0</v>
      </c>
      <c r="L14" s="481">
        <v>0</v>
      </c>
      <c r="M14" s="481">
        <v>0</v>
      </c>
      <c r="N14" s="481">
        <v>0</v>
      </c>
      <c r="O14" s="481">
        <v>0</v>
      </c>
      <c r="P14" s="481">
        <v>0</v>
      </c>
      <c r="Q14" s="481">
        <v>0</v>
      </c>
      <c r="R14" s="481">
        <v>0</v>
      </c>
      <c r="S14" s="482">
        <v>0</v>
      </c>
      <c r="T14" s="487"/>
      <c r="U14" s="484"/>
    </row>
    <row r="15" spans="1:33" s="14" customFormat="1" ht="15.6">
      <c r="A15" s="96">
        <v>8004</v>
      </c>
      <c r="B15" s="621" t="s">
        <v>144</v>
      </c>
      <c r="C15" s="622"/>
      <c r="D15" s="622"/>
      <c r="E15" s="623"/>
      <c r="F15" s="30"/>
      <c r="G15" s="481">
        <v>0</v>
      </c>
      <c r="H15" s="481">
        <v>0</v>
      </c>
      <c r="I15" s="481">
        <v>0</v>
      </c>
      <c r="J15" s="481">
        <v>0</v>
      </c>
      <c r="K15" s="481">
        <v>0</v>
      </c>
      <c r="L15" s="481">
        <v>0</v>
      </c>
      <c r="M15" s="481">
        <v>0</v>
      </c>
      <c r="N15" s="481">
        <v>0</v>
      </c>
      <c r="O15" s="481">
        <v>0</v>
      </c>
      <c r="P15" s="481">
        <v>0</v>
      </c>
      <c r="Q15" s="481">
        <v>0</v>
      </c>
      <c r="R15" s="481">
        <v>0</v>
      </c>
      <c r="S15" s="482">
        <v>0</v>
      </c>
      <c r="T15" s="487"/>
      <c r="U15" s="488"/>
    </row>
    <row r="16" spans="1:33" s="14" customFormat="1" ht="15.6">
      <c r="A16" s="96">
        <v>8005</v>
      </c>
      <c r="B16" s="92" t="s">
        <v>145</v>
      </c>
      <c r="C16" s="34"/>
      <c r="D16" s="35"/>
      <c r="E16" s="30"/>
      <c r="F16" s="30"/>
      <c r="G16" s="481">
        <v>0</v>
      </c>
      <c r="H16" s="481">
        <v>0</v>
      </c>
      <c r="I16" s="481">
        <v>0</v>
      </c>
      <c r="J16" s="481">
        <v>0</v>
      </c>
      <c r="K16" s="481">
        <v>0</v>
      </c>
      <c r="L16" s="481">
        <v>0</v>
      </c>
      <c r="M16" s="481">
        <v>0</v>
      </c>
      <c r="N16" s="481">
        <v>0</v>
      </c>
      <c r="O16" s="481">
        <v>0</v>
      </c>
      <c r="P16" s="481">
        <v>0</v>
      </c>
      <c r="Q16" s="481">
        <v>0</v>
      </c>
      <c r="R16" s="481">
        <v>0</v>
      </c>
      <c r="S16" s="482">
        <v>0</v>
      </c>
      <c r="T16" s="487"/>
      <c r="U16" s="488"/>
    </row>
    <row r="17" spans="1:21" s="14" customFormat="1" ht="15.6">
      <c r="A17" s="96">
        <v>8006</v>
      </c>
      <c r="B17" s="97" t="s">
        <v>146</v>
      </c>
      <c r="D17" s="18"/>
      <c r="E17" s="98"/>
      <c r="F17" s="30"/>
      <c r="G17" s="481">
        <v>0</v>
      </c>
      <c r="H17" s="481">
        <v>0</v>
      </c>
      <c r="I17" s="481">
        <v>0</v>
      </c>
      <c r="J17" s="481">
        <v>0</v>
      </c>
      <c r="K17" s="481">
        <v>0</v>
      </c>
      <c r="L17" s="481">
        <v>0</v>
      </c>
      <c r="M17" s="481">
        <v>0</v>
      </c>
      <c r="N17" s="481">
        <v>0</v>
      </c>
      <c r="O17" s="481">
        <v>0</v>
      </c>
      <c r="P17" s="481">
        <v>0</v>
      </c>
      <c r="Q17" s="481">
        <v>0</v>
      </c>
      <c r="R17" s="481">
        <v>0</v>
      </c>
      <c r="S17" s="482">
        <v>0</v>
      </c>
      <c r="T17" s="487"/>
      <c r="U17" s="488"/>
    </row>
    <row r="18" spans="1:21" s="14" customFormat="1" ht="15.6">
      <c r="A18" s="96">
        <v>8007</v>
      </c>
      <c r="B18" s="618" t="s">
        <v>147</v>
      </c>
      <c r="C18" s="619"/>
      <c r="D18" s="619"/>
      <c r="E18" s="620"/>
      <c r="F18" s="30"/>
      <c r="G18" s="481"/>
      <c r="H18" s="481">
        <v>0</v>
      </c>
      <c r="I18" s="481">
        <v>0</v>
      </c>
      <c r="J18" s="481">
        <v>0</v>
      </c>
      <c r="K18" s="481">
        <v>0</v>
      </c>
      <c r="L18" s="481">
        <v>0</v>
      </c>
      <c r="M18" s="481">
        <v>0</v>
      </c>
      <c r="N18" s="481">
        <v>0</v>
      </c>
      <c r="O18" s="481">
        <v>0</v>
      </c>
      <c r="P18" s="481">
        <v>0</v>
      </c>
      <c r="Q18" s="481">
        <v>0</v>
      </c>
      <c r="R18" s="481">
        <v>0</v>
      </c>
      <c r="S18" s="482">
        <v>0</v>
      </c>
      <c r="T18" s="487"/>
      <c r="U18" s="488"/>
    </row>
    <row r="19" spans="1:21" s="14" customFormat="1" ht="15.6">
      <c r="A19" s="96">
        <v>8008</v>
      </c>
      <c r="B19" s="627" t="s">
        <v>148</v>
      </c>
      <c r="C19" s="628"/>
      <c r="D19" s="628"/>
      <c r="E19" s="629"/>
      <c r="F19" s="30"/>
      <c r="G19" s="481">
        <v>0</v>
      </c>
      <c r="H19" s="481">
        <v>0</v>
      </c>
      <c r="I19" s="481">
        <v>0</v>
      </c>
      <c r="J19" s="481">
        <v>0</v>
      </c>
      <c r="K19" s="481">
        <v>0</v>
      </c>
      <c r="L19" s="481">
        <v>0</v>
      </c>
      <c r="M19" s="481">
        <v>0</v>
      </c>
      <c r="N19" s="481">
        <v>0</v>
      </c>
      <c r="O19" s="481">
        <v>0</v>
      </c>
      <c r="P19" s="481">
        <v>0</v>
      </c>
      <c r="Q19" s="481">
        <v>0</v>
      </c>
      <c r="R19" s="481">
        <v>0</v>
      </c>
      <c r="S19" s="482">
        <v>0</v>
      </c>
      <c r="T19" s="487"/>
      <c r="U19" s="488"/>
    </row>
    <row r="20" spans="1:21" s="14" customFormat="1" ht="15.6">
      <c r="A20" s="96">
        <v>8009</v>
      </c>
      <c r="B20" s="92" t="s">
        <v>149</v>
      </c>
      <c r="C20" s="34"/>
      <c r="D20" s="35"/>
      <c r="E20" s="30"/>
      <c r="F20" s="30"/>
      <c r="G20" s="481">
        <v>0</v>
      </c>
      <c r="H20" s="481">
        <v>0</v>
      </c>
      <c r="I20" s="481">
        <v>0</v>
      </c>
      <c r="J20" s="481">
        <v>0</v>
      </c>
      <c r="K20" s="481">
        <v>0</v>
      </c>
      <c r="L20" s="481">
        <v>0</v>
      </c>
      <c r="M20" s="481">
        <v>0</v>
      </c>
      <c r="N20" s="481">
        <v>0</v>
      </c>
      <c r="O20" s="481">
        <v>0</v>
      </c>
      <c r="P20" s="481">
        <v>0</v>
      </c>
      <c r="Q20" s="481">
        <v>0</v>
      </c>
      <c r="R20" s="481">
        <v>0</v>
      </c>
      <c r="S20" s="482">
        <v>0</v>
      </c>
      <c r="T20" s="487"/>
      <c r="U20" s="488"/>
    </row>
    <row r="21" spans="1:21" s="14" customFormat="1" ht="15.6">
      <c r="A21" s="96">
        <v>8010</v>
      </c>
      <c r="B21" s="97" t="s">
        <v>150</v>
      </c>
      <c r="D21" s="18"/>
      <c r="E21" s="98"/>
      <c r="F21" s="30"/>
      <c r="G21" s="481">
        <v>0</v>
      </c>
      <c r="H21" s="481">
        <v>0</v>
      </c>
      <c r="I21" s="481">
        <v>0</v>
      </c>
      <c r="J21" s="481">
        <v>0</v>
      </c>
      <c r="K21" s="481">
        <v>0</v>
      </c>
      <c r="L21" s="481">
        <v>0</v>
      </c>
      <c r="M21" s="481">
        <v>0</v>
      </c>
      <c r="N21" s="481">
        <v>0</v>
      </c>
      <c r="O21" s="481">
        <v>0</v>
      </c>
      <c r="P21" s="481">
        <v>0</v>
      </c>
      <c r="Q21" s="481">
        <v>0</v>
      </c>
      <c r="R21" s="481">
        <v>0</v>
      </c>
      <c r="S21" s="482">
        <v>0</v>
      </c>
      <c r="T21" s="487"/>
      <c r="U21" s="488"/>
    </row>
    <row r="22" spans="1:21" s="14" customFormat="1" ht="15.6">
      <c r="A22" s="96">
        <v>8011</v>
      </c>
      <c r="B22" s="618" t="s">
        <v>151</v>
      </c>
      <c r="C22" s="619"/>
      <c r="D22" s="619"/>
      <c r="E22" s="620"/>
      <c r="F22" s="30"/>
      <c r="G22" s="481">
        <v>0</v>
      </c>
      <c r="H22" s="481">
        <v>0</v>
      </c>
      <c r="I22" s="481">
        <v>0</v>
      </c>
      <c r="J22" s="481">
        <v>0</v>
      </c>
      <c r="K22" s="481">
        <v>0</v>
      </c>
      <c r="L22" s="481">
        <v>0</v>
      </c>
      <c r="M22" s="481">
        <v>0</v>
      </c>
      <c r="N22" s="481">
        <v>0</v>
      </c>
      <c r="O22" s="481">
        <v>0</v>
      </c>
      <c r="P22" s="481">
        <v>0</v>
      </c>
      <c r="Q22" s="481">
        <v>0</v>
      </c>
      <c r="R22" s="481">
        <v>0</v>
      </c>
      <c r="S22" s="482">
        <v>0</v>
      </c>
      <c r="T22" s="487"/>
      <c r="U22" s="488"/>
    </row>
    <row r="23" spans="1:21" s="14" customFormat="1" ht="15.6">
      <c r="A23" s="96">
        <v>8012</v>
      </c>
      <c r="B23" s="618" t="s">
        <v>152</v>
      </c>
      <c r="C23" s="619"/>
      <c r="D23" s="619"/>
      <c r="E23" s="620"/>
      <c r="F23" s="30"/>
      <c r="G23" s="481">
        <v>0</v>
      </c>
      <c r="H23" s="481">
        <v>0</v>
      </c>
      <c r="I23" s="481">
        <v>0</v>
      </c>
      <c r="J23" s="481">
        <v>0</v>
      </c>
      <c r="K23" s="481">
        <v>0</v>
      </c>
      <c r="L23" s="481">
        <v>0</v>
      </c>
      <c r="M23" s="481">
        <v>0</v>
      </c>
      <c r="N23" s="481">
        <v>0</v>
      </c>
      <c r="O23" s="481">
        <v>0</v>
      </c>
      <c r="P23" s="481">
        <v>0</v>
      </c>
      <c r="Q23" s="481">
        <v>0</v>
      </c>
      <c r="R23" s="481">
        <v>0</v>
      </c>
      <c r="S23" s="482">
        <v>0</v>
      </c>
      <c r="T23" s="487"/>
      <c r="U23" s="488"/>
    </row>
    <row r="24" spans="1:21" s="14" customFormat="1" ht="15.6">
      <c r="A24" s="79"/>
      <c r="B24" s="104"/>
      <c r="C24" s="105"/>
      <c r="D24" s="2"/>
      <c r="E24" s="106"/>
      <c r="F24" s="30"/>
      <c r="G24" s="481">
        <v>0</v>
      </c>
      <c r="H24" s="481">
        <v>0</v>
      </c>
      <c r="I24" s="481">
        <v>0</v>
      </c>
      <c r="J24" s="481">
        <v>0</v>
      </c>
      <c r="K24" s="481">
        <v>0</v>
      </c>
      <c r="L24" s="481">
        <v>0</v>
      </c>
      <c r="M24" s="481">
        <v>0</v>
      </c>
      <c r="N24" s="481">
        <v>0</v>
      </c>
      <c r="O24" s="481">
        <v>0</v>
      </c>
      <c r="P24" s="481">
        <v>0</v>
      </c>
      <c r="Q24" s="481">
        <v>0</v>
      </c>
      <c r="R24" s="481">
        <v>0</v>
      </c>
      <c r="S24" s="482">
        <v>0</v>
      </c>
      <c r="T24" s="487"/>
      <c r="U24" s="488"/>
    </row>
    <row r="25" spans="1:21" s="14" customFormat="1" ht="15.6">
      <c r="A25" s="79"/>
      <c r="B25" s="104"/>
      <c r="C25" s="105"/>
      <c r="D25" s="2"/>
      <c r="E25" s="106"/>
      <c r="F25" s="30"/>
      <c r="G25" s="481">
        <v>0</v>
      </c>
      <c r="H25" s="481">
        <v>0</v>
      </c>
      <c r="I25" s="481">
        <v>0</v>
      </c>
      <c r="J25" s="481">
        <v>0</v>
      </c>
      <c r="K25" s="481">
        <v>0</v>
      </c>
      <c r="L25" s="481">
        <v>0</v>
      </c>
      <c r="M25" s="481">
        <v>0</v>
      </c>
      <c r="N25" s="481">
        <v>0</v>
      </c>
      <c r="O25" s="481">
        <v>0</v>
      </c>
      <c r="P25" s="481">
        <v>0</v>
      </c>
      <c r="Q25" s="481">
        <v>0</v>
      </c>
      <c r="R25" s="481">
        <v>0</v>
      </c>
      <c r="S25" s="482">
        <v>0</v>
      </c>
      <c r="T25" s="487"/>
      <c r="U25" s="488"/>
    </row>
    <row r="26" spans="1:21" s="14" customFormat="1" ht="15.6">
      <c r="A26" s="79"/>
      <c r="B26" s="104"/>
      <c r="C26" s="105"/>
      <c r="D26" s="2"/>
      <c r="E26" s="106"/>
      <c r="F26" s="30"/>
      <c r="G26" s="481">
        <v>0</v>
      </c>
      <c r="H26" s="481">
        <v>0</v>
      </c>
      <c r="I26" s="481">
        <v>0</v>
      </c>
      <c r="J26" s="481">
        <v>0</v>
      </c>
      <c r="K26" s="481">
        <v>0</v>
      </c>
      <c r="L26" s="481">
        <v>0</v>
      </c>
      <c r="M26" s="481">
        <v>0</v>
      </c>
      <c r="N26" s="481">
        <v>0</v>
      </c>
      <c r="O26" s="481">
        <v>0</v>
      </c>
      <c r="P26" s="481">
        <v>0</v>
      </c>
      <c r="Q26" s="481">
        <v>0</v>
      </c>
      <c r="R26" s="481">
        <v>0</v>
      </c>
      <c r="S26" s="482">
        <v>0</v>
      </c>
      <c r="T26" s="487"/>
      <c r="U26" s="488"/>
    </row>
    <row r="27" spans="1:21" s="14" customFormat="1" ht="15.6">
      <c r="A27" s="79"/>
      <c r="B27" s="107"/>
      <c r="C27" s="108"/>
      <c r="D27" s="2"/>
      <c r="E27" s="106"/>
      <c r="F27" s="30"/>
      <c r="G27" s="481">
        <v>0</v>
      </c>
      <c r="H27" s="481">
        <v>0</v>
      </c>
      <c r="I27" s="481">
        <v>0</v>
      </c>
      <c r="J27" s="481">
        <v>0</v>
      </c>
      <c r="K27" s="481">
        <v>0</v>
      </c>
      <c r="L27" s="481">
        <v>0</v>
      </c>
      <c r="M27" s="481">
        <v>0</v>
      </c>
      <c r="N27" s="481">
        <v>0</v>
      </c>
      <c r="O27" s="481">
        <v>0</v>
      </c>
      <c r="P27" s="481">
        <v>0</v>
      </c>
      <c r="Q27" s="481">
        <v>0</v>
      </c>
      <c r="R27" s="481">
        <v>0</v>
      </c>
      <c r="S27" s="482">
        <v>0</v>
      </c>
      <c r="T27" s="487"/>
      <c r="U27" s="488"/>
    </row>
    <row r="28" spans="1:21" s="14" customFormat="1" ht="15.6">
      <c r="A28" s="89" t="s">
        <v>207</v>
      </c>
      <c r="B28" s="606" t="s">
        <v>49</v>
      </c>
      <c r="C28" s="607"/>
      <c r="D28" s="607"/>
      <c r="E28" s="608"/>
      <c r="F28" s="30"/>
      <c r="G28" s="485"/>
      <c r="H28" s="485">
        <v>0</v>
      </c>
      <c r="I28" s="485">
        <v>0</v>
      </c>
      <c r="J28" s="485">
        <v>0</v>
      </c>
      <c r="K28" s="485">
        <v>0</v>
      </c>
      <c r="L28" s="485">
        <v>0</v>
      </c>
      <c r="M28" s="485">
        <v>0</v>
      </c>
      <c r="N28" s="485">
        <v>0</v>
      </c>
      <c r="O28" s="485">
        <v>0</v>
      </c>
      <c r="P28" s="485">
        <v>0</v>
      </c>
      <c r="Q28" s="485">
        <v>0</v>
      </c>
      <c r="R28" s="485">
        <v>0</v>
      </c>
      <c r="S28" s="486">
        <v>0</v>
      </c>
      <c r="T28" s="489"/>
      <c r="U28" s="488">
        <f>SUM(G28:S28)</f>
        <v>0</v>
      </c>
    </row>
    <row r="29" spans="1:21" s="14" customFormat="1" ht="15.6">
      <c r="A29" s="89" t="s">
        <v>208</v>
      </c>
      <c r="B29" s="606" t="s">
        <v>50</v>
      </c>
      <c r="C29" s="607"/>
      <c r="D29" s="607"/>
      <c r="E29" s="608"/>
      <c r="F29" s="30"/>
      <c r="G29" s="485"/>
      <c r="H29" s="485">
        <v>0</v>
      </c>
      <c r="I29" s="485">
        <v>0</v>
      </c>
      <c r="J29" s="485">
        <v>0</v>
      </c>
      <c r="K29" s="485">
        <v>0</v>
      </c>
      <c r="L29" s="485">
        <v>0</v>
      </c>
      <c r="M29" s="485">
        <v>0</v>
      </c>
      <c r="N29" s="485">
        <v>0</v>
      </c>
      <c r="O29" s="485">
        <v>0</v>
      </c>
      <c r="P29" s="485">
        <v>0</v>
      </c>
      <c r="Q29" s="485">
        <v>0</v>
      </c>
      <c r="R29" s="485">
        <v>0</v>
      </c>
      <c r="S29" s="486">
        <v>0</v>
      </c>
      <c r="T29" s="489"/>
      <c r="U29" s="488">
        <f>SUM(G29:S29)</f>
        <v>0</v>
      </c>
    </row>
    <row r="30" spans="1:21" s="14" customFormat="1" ht="15.6">
      <c r="A30" s="89" t="s">
        <v>209</v>
      </c>
      <c r="B30" s="606" t="s">
        <v>51</v>
      </c>
      <c r="C30" s="607"/>
      <c r="D30" s="607"/>
      <c r="E30" s="608"/>
      <c r="F30" s="30"/>
      <c r="G30" s="485"/>
      <c r="H30" s="485">
        <v>0</v>
      </c>
      <c r="I30" s="485">
        <v>0</v>
      </c>
      <c r="J30" s="485">
        <v>0</v>
      </c>
      <c r="K30" s="485">
        <v>0</v>
      </c>
      <c r="L30" s="485">
        <v>0</v>
      </c>
      <c r="M30" s="485">
        <v>0</v>
      </c>
      <c r="N30" s="485">
        <v>0</v>
      </c>
      <c r="O30" s="485">
        <v>0</v>
      </c>
      <c r="P30" s="485">
        <v>0</v>
      </c>
      <c r="Q30" s="485">
        <v>0</v>
      </c>
      <c r="R30" s="485">
        <v>0</v>
      </c>
      <c r="S30" s="486">
        <v>0</v>
      </c>
      <c r="T30" s="489"/>
      <c r="U30" s="488">
        <f>SUM(G30:S30)</f>
        <v>0</v>
      </c>
    </row>
    <row r="31" spans="1:21" s="95" customFormat="1" ht="15.6">
      <c r="A31" s="89" t="s">
        <v>75</v>
      </c>
      <c r="B31" s="90" t="s">
        <v>52</v>
      </c>
      <c r="C31" s="99"/>
      <c r="D31" s="100"/>
      <c r="E31" s="93"/>
      <c r="F31" s="93">
        <v>8</v>
      </c>
      <c r="G31" s="478">
        <f>SUM(G32:G50)</f>
        <v>0</v>
      </c>
      <c r="H31" s="478">
        <f t="shared" ref="H31:T31" si="3">SUM(H32:H50)</f>
        <v>0</v>
      </c>
      <c r="I31" s="478">
        <f t="shared" si="3"/>
        <v>0</v>
      </c>
      <c r="J31" s="478">
        <f t="shared" si="3"/>
        <v>0</v>
      </c>
      <c r="K31" s="478">
        <f t="shared" si="3"/>
        <v>0</v>
      </c>
      <c r="L31" s="478">
        <f t="shared" si="3"/>
        <v>0</v>
      </c>
      <c r="M31" s="478">
        <f t="shared" si="3"/>
        <v>0</v>
      </c>
      <c r="N31" s="478">
        <f t="shared" si="3"/>
        <v>0</v>
      </c>
      <c r="O31" s="478">
        <f t="shared" si="3"/>
        <v>0</v>
      </c>
      <c r="P31" s="478">
        <f t="shared" si="3"/>
        <v>0</v>
      </c>
      <c r="Q31" s="478">
        <f t="shared" si="3"/>
        <v>0</v>
      </c>
      <c r="R31" s="478">
        <f t="shared" si="3"/>
        <v>0</v>
      </c>
      <c r="S31" s="479">
        <f t="shared" si="3"/>
        <v>0</v>
      </c>
      <c r="T31" s="478">
        <f t="shared" si="3"/>
        <v>0</v>
      </c>
      <c r="U31" s="480">
        <f>SUM(G31:S31)</f>
        <v>0</v>
      </c>
    </row>
    <row r="32" spans="1:21" s="14" customFormat="1" ht="15.6">
      <c r="A32" s="96">
        <v>8401</v>
      </c>
      <c r="B32" s="609" t="s">
        <v>153</v>
      </c>
      <c r="C32" s="610"/>
      <c r="D32" s="610"/>
      <c r="E32" s="611"/>
      <c r="F32" s="30"/>
      <c r="G32" s="481"/>
      <c r="H32" s="481">
        <v>0</v>
      </c>
      <c r="I32" s="481">
        <v>0</v>
      </c>
      <c r="J32" s="481">
        <v>0</v>
      </c>
      <c r="K32" s="481">
        <v>0</v>
      </c>
      <c r="L32" s="481">
        <v>0</v>
      </c>
      <c r="M32" s="481">
        <v>0</v>
      </c>
      <c r="N32" s="481">
        <v>0</v>
      </c>
      <c r="O32" s="481">
        <v>0</v>
      </c>
      <c r="P32" s="481">
        <v>0</v>
      </c>
      <c r="Q32" s="481">
        <v>0</v>
      </c>
      <c r="R32" s="481">
        <v>0</v>
      </c>
      <c r="S32" s="482">
        <v>0</v>
      </c>
      <c r="T32" s="487"/>
      <c r="U32" s="484"/>
    </row>
    <row r="33" spans="1:21" s="14" customFormat="1" ht="15.6">
      <c r="A33" s="96">
        <v>8402</v>
      </c>
      <c r="B33" s="609" t="s">
        <v>154</v>
      </c>
      <c r="C33" s="610"/>
      <c r="D33" s="610"/>
      <c r="E33" s="611"/>
      <c r="F33" s="30"/>
      <c r="G33" s="481"/>
      <c r="H33" s="481">
        <v>0</v>
      </c>
      <c r="I33" s="481">
        <v>0</v>
      </c>
      <c r="J33" s="481">
        <v>0</v>
      </c>
      <c r="K33" s="481">
        <v>0</v>
      </c>
      <c r="L33" s="481">
        <v>0</v>
      </c>
      <c r="M33" s="481">
        <v>0</v>
      </c>
      <c r="N33" s="481">
        <v>0</v>
      </c>
      <c r="O33" s="481">
        <v>0</v>
      </c>
      <c r="P33" s="481">
        <v>0</v>
      </c>
      <c r="Q33" s="481">
        <v>0</v>
      </c>
      <c r="R33" s="481">
        <v>0</v>
      </c>
      <c r="S33" s="482">
        <v>0</v>
      </c>
      <c r="T33" s="487"/>
      <c r="U33" s="484"/>
    </row>
    <row r="34" spans="1:21" s="14" customFormat="1" ht="15.6">
      <c r="A34" s="96">
        <v>8403</v>
      </c>
      <c r="B34" s="101" t="s">
        <v>155</v>
      </c>
      <c r="C34" s="34"/>
      <c r="D34" s="35"/>
      <c r="E34" s="30"/>
      <c r="F34" s="30"/>
      <c r="G34" s="481"/>
      <c r="H34" s="481">
        <v>0</v>
      </c>
      <c r="I34" s="481">
        <v>0</v>
      </c>
      <c r="J34" s="481">
        <v>0</v>
      </c>
      <c r="K34" s="481">
        <v>0</v>
      </c>
      <c r="L34" s="481">
        <v>0</v>
      </c>
      <c r="M34" s="481">
        <v>0</v>
      </c>
      <c r="N34" s="481">
        <v>0</v>
      </c>
      <c r="O34" s="481">
        <v>0</v>
      </c>
      <c r="P34" s="481">
        <v>0</v>
      </c>
      <c r="Q34" s="481">
        <v>0</v>
      </c>
      <c r="R34" s="481">
        <v>0</v>
      </c>
      <c r="S34" s="482">
        <v>0</v>
      </c>
      <c r="T34" s="487"/>
      <c r="U34" s="484"/>
    </row>
    <row r="35" spans="1:21" s="14" customFormat="1" ht="15.6">
      <c r="A35" s="96">
        <v>8404</v>
      </c>
      <c r="B35" s="609" t="s">
        <v>156</v>
      </c>
      <c r="C35" s="610"/>
      <c r="D35" s="610"/>
      <c r="E35" s="611"/>
      <c r="F35" s="30"/>
      <c r="G35" s="481"/>
      <c r="H35" s="481">
        <v>0</v>
      </c>
      <c r="I35" s="481">
        <v>0</v>
      </c>
      <c r="J35" s="481">
        <v>0</v>
      </c>
      <c r="K35" s="481">
        <v>0</v>
      </c>
      <c r="L35" s="481">
        <v>0</v>
      </c>
      <c r="M35" s="481">
        <v>0</v>
      </c>
      <c r="N35" s="481">
        <v>0</v>
      </c>
      <c r="O35" s="481">
        <v>0</v>
      </c>
      <c r="P35" s="481">
        <v>0</v>
      </c>
      <c r="Q35" s="481">
        <v>0</v>
      </c>
      <c r="R35" s="481">
        <v>0</v>
      </c>
      <c r="S35" s="482">
        <v>0</v>
      </c>
      <c r="T35" s="487"/>
      <c r="U35" s="484"/>
    </row>
    <row r="36" spans="1:21" s="14" customFormat="1" ht="15.6">
      <c r="A36" s="96">
        <v>8405</v>
      </c>
      <c r="B36" s="609" t="s">
        <v>157</v>
      </c>
      <c r="C36" s="610"/>
      <c r="D36" s="610"/>
      <c r="E36" s="611"/>
      <c r="F36" s="30"/>
      <c r="G36" s="481"/>
      <c r="H36" s="481">
        <v>0</v>
      </c>
      <c r="I36" s="481">
        <v>0</v>
      </c>
      <c r="J36" s="481">
        <v>0</v>
      </c>
      <c r="K36" s="481">
        <v>0</v>
      </c>
      <c r="L36" s="481">
        <v>0</v>
      </c>
      <c r="M36" s="481">
        <v>0</v>
      </c>
      <c r="N36" s="481">
        <v>0</v>
      </c>
      <c r="O36" s="481">
        <v>0</v>
      </c>
      <c r="P36" s="481">
        <v>0</v>
      </c>
      <c r="Q36" s="481">
        <v>0</v>
      </c>
      <c r="R36" s="481">
        <v>0</v>
      </c>
      <c r="S36" s="482">
        <v>0</v>
      </c>
      <c r="T36" s="487"/>
      <c r="U36" s="484"/>
    </row>
    <row r="37" spans="1:21" s="14" customFormat="1" ht="15.6">
      <c r="A37" s="96">
        <v>8406</v>
      </c>
      <c r="B37" s="609" t="s">
        <v>158</v>
      </c>
      <c r="C37" s="610"/>
      <c r="D37" s="610"/>
      <c r="E37" s="611"/>
      <c r="F37" s="30"/>
      <c r="G37" s="481">
        <v>0</v>
      </c>
      <c r="H37" s="481">
        <v>0</v>
      </c>
      <c r="I37" s="481">
        <v>0</v>
      </c>
      <c r="J37" s="481">
        <v>0</v>
      </c>
      <c r="K37" s="481">
        <v>0</v>
      </c>
      <c r="L37" s="481">
        <v>0</v>
      </c>
      <c r="M37" s="481">
        <v>0</v>
      </c>
      <c r="N37" s="481">
        <v>0</v>
      </c>
      <c r="O37" s="481">
        <v>0</v>
      </c>
      <c r="P37" s="481">
        <v>0</v>
      </c>
      <c r="Q37" s="481">
        <v>0</v>
      </c>
      <c r="R37" s="481">
        <v>0</v>
      </c>
      <c r="S37" s="482">
        <v>0</v>
      </c>
      <c r="T37" s="487"/>
      <c r="U37" s="484"/>
    </row>
    <row r="38" spans="1:21" s="14" customFormat="1" ht="15.6">
      <c r="A38" s="96">
        <v>8407</v>
      </c>
      <c r="B38" s="609" t="s">
        <v>159</v>
      </c>
      <c r="C38" s="610"/>
      <c r="D38" s="610"/>
      <c r="E38" s="611"/>
      <c r="F38" s="30"/>
      <c r="G38" s="481">
        <v>0</v>
      </c>
      <c r="H38" s="481">
        <v>0</v>
      </c>
      <c r="I38" s="481">
        <v>0</v>
      </c>
      <c r="J38" s="481">
        <v>0</v>
      </c>
      <c r="K38" s="481">
        <v>0</v>
      </c>
      <c r="L38" s="481">
        <v>0</v>
      </c>
      <c r="M38" s="481">
        <v>0</v>
      </c>
      <c r="N38" s="481">
        <v>0</v>
      </c>
      <c r="O38" s="481">
        <v>0</v>
      </c>
      <c r="P38" s="481">
        <v>0</v>
      </c>
      <c r="Q38" s="481">
        <v>0</v>
      </c>
      <c r="R38" s="481">
        <v>0</v>
      </c>
      <c r="S38" s="482">
        <v>0</v>
      </c>
      <c r="T38" s="487"/>
      <c r="U38" s="484"/>
    </row>
    <row r="39" spans="1:21" s="14" customFormat="1" ht="15.6">
      <c r="A39" s="96">
        <v>8408</v>
      </c>
      <c r="B39" s="609" t="s">
        <v>160</v>
      </c>
      <c r="C39" s="610"/>
      <c r="D39" s="610"/>
      <c r="E39" s="611"/>
      <c r="F39" s="30"/>
      <c r="G39" s="481">
        <v>0</v>
      </c>
      <c r="H39" s="481">
        <v>0</v>
      </c>
      <c r="I39" s="481">
        <v>0</v>
      </c>
      <c r="J39" s="481">
        <v>0</v>
      </c>
      <c r="K39" s="481">
        <v>0</v>
      </c>
      <c r="L39" s="481">
        <v>0</v>
      </c>
      <c r="M39" s="481">
        <v>0</v>
      </c>
      <c r="N39" s="481">
        <v>0</v>
      </c>
      <c r="O39" s="481">
        <v>0</v>
      </c>
      <c r="P39" s="481">
        <v>0</v>
      </c>
      <c r="Q39" s="481">
        <v>0</v>
      </c>
      <c r="R39" s="481">
        <v>0</v>
      </c>
      <c r="S39" s="482">
        <v>0</v>
      </c>
      <c r="T39" s="487"/>
      <c r="U39" s="484"/>
    </row>
    <row r="40" spans="1:21" s="14" customFormat="1" ht="15.6">
      <c r="A40" s="96">
        <v>8409</v>
      </c>
      <c r="B40" s="102" t="s">
        <v>161</v>
      </c>
      <c r="D40" s="18"/>
      <c r="E40" s="98"/>
      <c r="F40" s="30"/>
      <c r="G40" s="481">
        <v>0</v>
      </c>
      <c r="H40" s="481">
        <v>0</v>
      </c>
      <c r="I40" s="481">
        <v>0</v>
      </c>
      <c r="J40" s="481">
        <v>0</v>
      </c>
      <c r="K40" s="481">
        <v>0</v>
      </c>
      <c r="L40" s="481">
        <v>0</v>
      </c>
      <c r="M40" s="481">
        <v>0</v>
      </c>
      <c r="N40" s="481">
        <v>0</v>
      </c>
      <c r="O40" s="481">
        <v>0</v>
      </c>
      <c r="P40" s="481">
        <v>0</v>
      </c>
      <c r="Q40" s="481">
        <v>0</v>
      </c>
      <c r="R40" s="481">
        <v>0</v>
      </c>
      <c r="S40" s="482">
        <v>0</v>
      </c>
      <c r="T40" s="487"/>
      <c r="U40" s="484"/>
    </row>
    <row r="41" spans="1:21" s="14" customFormat="1" ht="15.6">
      <c r="A41" s="96">
        <v>8410</v>
      </c>
      <c r="B41" s="609" t="s">
        <v>162</v>
      </c>
      <c r="C41" s="610"/>
      <c r="D41" s="610"/>
      <c r="E41" s="611"/>
      <c r="F41" s="30"/>
      <c r="G41" s="481">
        <v>0</v>
      </c>
      <c r="H41" s="481">
        <v>0</v>
      </c>
      <c r="I41" s="481">
        <v>0</v>
      </c>
      <c r="J41" s="481">
        <v>0</v>
      </c>
      <c r="K41" s="481">
        <v>0</v>
      </c>
      <c r="L41" s="481">
        <v>0</v>
      </c>
      <c r="M41" s="481">
        <v>0</v>
      </c>
      <c r="N41" s="481">
        <v>0</v>
      </c>
      <c r="O41" s="481">
        <v>0</v>
      </c>
      <c r="P41" s="481">
        <v>0</v>
      </c>
      <c r="Q41" s="481">
        <v>0</v>
      </c>
      <c r="R41" s="481">
        <v>0</v>
      </c>
      <c r="S41" s="482">
        <v>0</v>
      </c>
      <c r="T41" s="487"/>
      <c r="U41" s="484"/>
    </row>
    <row r="42" spans="1:21" s="14" customFormat="1" ht="15.6">
      <c r="A42" s="96">
        <v>8411</v>
      </c>
      <c r="B42" s="609" t="s">
        <v>163</v>
      </c>
      <c r="C42" s="610"/>
      <c r="D42" s="610"/>
      <c r="E42" s="611"/>
      <c r="F42" s="30"/>
      <c r="G42" s="481">
        <v>0</v>
      </c>
      <c r="H42" s="481">
        <v>0</v>
      </c>
      <c r="I42" s="481">
        <v>0</v>
      </c>
      <c r="J42" s="481">
        <v>0</v>
      </c>
      <c r="K42" s="481">
        <v>0</v>
      </c>
      <c r="L42" s="481">
        <v>0</v>
      </c>
      <c r="M42" s="481">
        <v>0</v>
      </c>
      <c r="N42" s="481">
        <v>0</v>
      </c>
      <c r="O42" s="481">
        <v>0</v>
      </c>
      <c r="P42" s="481">
        <v>0</v>
      </c>
      <c r="Q42" s="481">
        <v>0</v>
      </c>
      <c r="R42" s="481">
        <v>0</v>
      </c>
      <c r="S42" s="482">
        <v>0</v>
      </c>
      <c r="T42" s="487"/>
      <c r="U42" s="484"/>
    </row>
    <row r="43" spans="1:21" s="14" customFormat="1" ht="15.6">
      <c r="A43" s="96">
        <v>8412</v>
      </c>
      <c r="B43" s="609" t="s">
        <v>164</v>
      </c>
      <c r="C43" s="610"/>
      <c r="D43" s="610"/>
      <c r="E43" s="611"/>
      <c r="F43" s="30"/>
      <c r="G43" s="481">
        <v>0</v>
      </c>
      <c r="H43" s="481">
        <v>0</v>
      </c>
      <c r="I43" s="481">
        <v>0</v>
      </c>
      <c r="J43" s="481">
        <v>0</v>
      </c>
      <c r="K43" s="481">
        <v>0</v>
      </c>
      <c r="L43" s="481">
        <v>0</v>
      </c>
      <c r="M43" s="481">
        <v>0</v>
      </c>
      <c r="N43" s="481">
        <v>0</v>
      </c>
      <c r="O43" s="481">
        <v>0</v>
      </c>
      <c r="P43" s="481">
        <v>0</v>
      </c>
      <c r="Q43" s="481">
        <v>0</v>
      </c>
      <c r="R43" s="481">
        <v>0</v>
      </c>
      <c r="S43" s="482">
        <v>0</v>
      </c>
      <c r="T43" s="487"/>
      <c r="U43" s="484"/>
    </row>
    <row r="44" spans="1:21" s="14" customFormat="1" ht="15.6">
      <c r="A44" s="96">
        <v>8413</v>
      </c>
      <c r="B44" s="609" t="s">
        <v>165</v>
      </c>
      <c r="C44" s="610"/>
      <c r="D44" s="610"/>
      <c r="E44" s="611"/>
      <c r="F44" s="30"/>
      <c r="G44" s="481">
        <v>0</v>
      </c>
      <c r="H44" s="481">
        <v>0</v>
      </c>
      <c r="I44" s="481">
        <v>0</v>
      </c>
      <c r="J44" s="481">
        <v>0</v>
      </c>
      <c r="K44" s="481">
        <v>0</v>
      </c>
      <c r="L44" s="481">
        <v>0</v>
      </c>
      <c r="M44" s="481">
        <v>0</v>
      </c>
      <c r="N44" s="481">
        <v>0</v>
      </c>
      <c r="O44" s="481">
        <v>0</v>
      </c>
      <c r="P44" s="481">
        <v>0</v>
      </c>
      <c r="Q44" s="481">
        <v>0</v>
      </c>
      <c r="R44" s="481">
        <v>0</v>
      </c>
      <c r="S44" s="482">
        <v>0</v>
      </c>
      <c r="T44" s="487"/>
      <c r="U44" s="484"/>
    </row>
    <row r="45" spans="1:21" s="14" customFormat="1" ht="15.6">
      <c r="A45" s="96">
        <v>8414</v>
      </c>
      <c r="B45" s="609" t="s">
        <v>166</v>
      </c>
      <c r="C45" s="610"/>
      <c r="D45" s="610"/>
      <c r="E45" s="611"/>
      <c r="F45" s="30"/>
      <c r="G45" s="481">
        <v>0</v>
      </c>
      <c r="H45" s="481">
        <v>0</v>
      </c>
      <c r="I45" s="481">
        <v>0</v>
      </c>
      <c r="J45" s="481">
        <v>0</v>
      </c>
      <c r="K45" s="481">
        <v>0</v>
      </c>
      <c r="L45" s="481">
        <v>0</v>
      </c>
      <c r="M45" s="481">
        <v>0</v>
      </c>
      <c r="N45" s="481">
        <v>0</v>
      </c>
      <c r="O45" s="481">
        <v>0</v>
      </c>
      <c r="P45" s="481">
        <v>0</v>
      </c>
      <c r="Q45" s="481">
        <v>0</v>
      </c>
      <c r="R45" s="481">
        <v>0</v>
      </c>
      <c r="S45" s="482">
        <v>0</v>
      </c>
      <c r="T45" s="487"/>
      <c r="U45" s="484"/>
    </row>
    <row r="46" spans="1:21" s="14" customFormat="1" ht="15.6">
      <c r="A46" s="96">
        <v>8415</v>
      </c>
      <c r="B46" s="609" t="s">
        <v>167</v>
      </c>
      <c r="C46" s="610"/>
      <c r="D46" s="610"/>
      <c r="E46" s="611"/>
      <c r="F46" s="30"/>
      <c r="G46" s="481">
        <v>0</v>
      </c>
      <c r="H46" s="481">
        <v>0</v>
      </c>
      <c r="I46" s="481">
        <v>0</v>
      </c>
      <c r="J46" s="481">
        <v>0</v>
      </c>
      <c r="K46" s="481">
        <v>0</v>
      </c>
      <c r="L46" s="481">
        <v>0</v>
      </c>
      <c r="M46" s="481">
        <v>0</v>
      </c>
      <c r="N46" s="481">
        <v>0</v>
      </c>
      <c r="O46" s="481">
        <v>0</v>
      </c>
      <c r="P46" s="481">
        <v>0</v>
      </c>
      <c r="Q46" s="481">
        <v>0</v>
      </c>
      <c r="R46" s="481">
        <v>0</v>
      </c>
      <c r="S46" s="482">
        <v>0</v>
      </c>
      <c r="T46" s="487"/>
      <c r="U46" s="484"/>
    </row>
    <row r="47" spans="1:21" s="14" customFormat="1" ht="15.6">
      <c r="A47" s="96">
        <v>8416</v>
      </c>
      <c r="B47" s="609" t="s">
        <v>168</v>
      </c>
      <c r="C47" s="610"/>
      <c r="D47" s="610"/>
      <c r="E47" s="611"/>
      <c r="F47" s="30"/>
      <c r="G47" s="481">
        <v>0</v>
      </c>
      <c r="H47" s="481">
        <v>0</v>
      </c>
      <c r="I47" s="481">
        <v>0</v>
      </c>
      <c r="J47" s="481">
        <v>0</v>
      </c>
      <c r="K47" s="481">
        <v>0</v>
      </c>
      <c r="L47" s="481">
        <v>0</v>
      </c>
      <c r="M47" s="481">
        <v>0</v>
      </c>
      <c r="N47" s="481">
        <v>0</v>
      </c>
      <c r="O47" s="481">
        <v>0</v>
      </c>
      <c r="P47" s="481">
        <v>0</v>
      </c>
      <c r="Q47" s="481">
        <v>0</v>
      </c>
      <c r="R47" s="481">
        <v>0</v>
      </c>
      <c r="S47" s="482">
        <v>0</v>
      </c>
      <c r="T47" s="487"/>
      <c r="U47" s="484"/>
    </row>
    <row r="48" spans="1:21" s="14" customFormat="1" ht="15.6">
      <c r="A48" s="79"/>
      <c r="B48" s="612"/>
      <c r="C48" s="613"/>
      <c r="D48" s="613"/>
      <c r="E48" s="614"/>
      <c r="F48" s="30"/>
      <c r="G48" s="481">
        <v>0</v>
      </c>
      <c r="H48" s="481">
        <v>0</v>
      </c>
      <c r="I48" s="481">
        <v>0</v>
      </c>
      <c r="J48" s="481">
        <v>0</v>
      </c>
      <c r="K48" s="481">
        <v>0</v>
      </c>
      <c r="L48" s="481">
        <v>0</v>
      </c>
      <c r="M48" s="481">
        <v>0</v>
      </c>
      <c r="N48" s="481">
        <v>0</v>
      </c>
      <c r="O48" s="481">
        <v>0</v>
      </c>
      <c r="P48" s="481">
        <v>0</v>
      </c>
      <c r="Q48" s="481">
        <v>0</v>
      </c>
      <c r="R48" s="481">
        <v>0</v>
      </c>
      <c r="S48" s="482">
        <v>0</v>
      </c>
      <c r="T48" s="487"/>
      <c r="U48" s="484"/>
    </row>
    <row r="49" spans="1:21" s="14" customFormat="1" ht="15.6">
      <c r="A49" s="79"/>
      <c r="B49" s="612"/>
      <c r="C49" s="613"/>
      <c r="D49" s="613"/>
      <c r="E49" s="614"/>
      <c r="F49" s="30"/>
      <c r="G49" s="481">
        <v>0</v>
      </c>
      <c r="H49" s="481">
        <v>0</v>
      </c>
      <c r="I49" s="481">
        <v>0</v>
      </c>
      <c r="J49" s="481">
        <v>0</v>
      </c>
      <c r="K49" s="481">
        <v>0</v>
      </c>
      <c r="L49" s="481">
        <v>0</v>
      </c>
      <c r="M49" s="481">
        <v>0</v>
      </c>
      <c r="N49" s="481">
        <v>0</v>
      </c>
      <c r="O49" s="481">
        <v>0</v>
      </c>
      <c r="P49" s="481">
        <v>0</v>
      </c>
      <c r="Q49" s="481">
        <v>0</v>
      </c>
      <c r="R49" s="481">
        <v>0</v>
      </c>
      <c r="S49" s="482">
        <v>0</v>
      </c>
      <c r="T49" s="487"/>
      <c r="U49" s="484"/>
    </row>
    <row r="50" spans="1:21" s="14" customFormat="1" ht="15.6">
      <c r="A50" s="79"/>
      <c r="B50" s="612"/>
      <c r="C50" s="613"/>
      <c r="D50" s="613"/>
      <c r="E50" s="614"/>
      <c r="F50" s="30"/>
      <c r="G50" s="481">
        <v>0</v>
      </c>
      <c r="H50" s="481">
        <v>0</v>
      </c>
      <c r="I50" s="481">
        <v>0</v>
      </c>
      <c r="J50" s="481">
        <v>0</v>
      </c>
      <c r="K50" s="481">
        <v>0</v>
      </c>
      <c r="L50" s="481">
        <v>0</v>
      </c>
      <c r="M50" s="481">
        <v>0</v>
      </c>
      <c r="N50" s="481">
        <v>0</v>
      </c>
      <c r="O50" s="481">
        <v>0</v>
      </c>
      <c r="P50" s="481">
        <v>0</v>
      </c>
      <c r="Q50" s="481">
        <v>0</v>
      </c>
      <c r="R50" s="481">
        <v>0</v>
      </c>
      <c r="S50" s="482">
        <v>0</v>
      </c>
      <c r="T50" s="487"/>
      <c r="U50" s="484"/>
    </row>
    <row r="51" spans="1:21" s="14" customFormat="1" ht="15.6">
      <c r="A51" s="89" t="s">
        <v>210</v>
      </c>
      <c r="B51" s="606" t="s">
        <v>232</v>
      </c>
      <c r="C51" s="607"/>
      <c r="D51" s="607"/>
      <c r="E51" s="608"/>
      <c r="F51" s="30"/>
      <c r="G51" s="478">
        <f>G52+G53</f>
        <v>0</v>
      </c>
      <c r="H51" s="478">
        <f t="shared" ref="H51:S51" si="4">H52+H53</f>
        <v>0</v>
      </c>
      <c r="I51" s="478">
        <f t="shared" si="4"/>
        <v>0</v>
      </c>
      <c r="J51" s="478">
        <f t="shared" si="4"/>
        <v>0</v>
      </c>
      <c r="K51" s="478">
        <f t="shared" si="4"/>
        <v>0</v>
      </c>
      <c r="L51" s="478">
        <f t="shared" si="4"/>
        <v>0</v>
      </c>
      <c r="M51" s="478">
        <f t="shared" si="4"/>
        <v>0</v>
      </c>
      <c r="N51" s="478">
        <f t="shared" si="4"/>
        <v>0</v>
      </c>
      <c r="O51" s="478">
        <f t="shared" si="4"/>
        <v>0</v>
      </c>
      <c r="P51" s="478">
        <f t="shared" si="4"/>
        <v>0</v>
      </c>
      <c r="Q51" s="478">
        <f t="shared" si="4"/>
        <v>0</v>
      </c>
      <c r="R51" s="478">
        <f t="shared" si="4"/>
        <v>0</v>
      </c>
      <c r="S51" s="479">
        <f t="shared" si="4"/>
        <v>0</v>
      </c>
      <c r="T51" s="490"/>
      <c r="U51" s="488">
        <f t="shared" ref="U51:U67" si="5">SUM(G51:S51)</f>
        <v>0</v>
      </c>
    </row>
    <row r="52" spans="1:21" s="14" customFormat="1" ht="15.6">
      <c r="A52" s="89">
        <v>8557</v>
      </c>
      <c r="B52" s="609" t="s">
        <v>233</v>
      </c>
      <c r="C52" s="610"/>
      <c r="D52" s="610"/>
      <c r="E52" s="611"/>
      <c r="F52" s="30"/>
      <c r="G52" s="481">
        <v>0</v>
      </c>
      <c r="H52" s="481">
        <v>0</v>
      </c>
      <c r="I52" s="481">
        <v>0</v>
      </c>
      <c r="J52" s="481">
        <v>0</v>
      </c>
      <c r="K52" s="481">
        <v>0</v>
      </c>
      <c r="L52" s="481">
        <v>0</v>
      </c>
      <c r="M52" s="481">
        <v>0</v>
      </c>
      <c r="N52" s="481">
        <v>0</v>
      </c>
      <c r="O52" s="481">
        <v>0</v>
      </c>
      <c r="P52" s="481">
        <v>0</v>
      </c>
      <c r="Q52" s="481">
        <v>0</v>
      </c>
      <c r="R52" s="481">
        <v>0</v>
      </c>
      <c r="S52" s="482">
        <v>0</v>
      </c>
      <c r="T52" s="489"/>
      <c r="U52" s="491">
        <f t="shared" si="5"/>
        <v>0</v>
      </c>
    </row>
    <row r="53" spans="1:21" s="14" customFormat="1" ht="15.6">
      <c r="A53" s="89"/>
      <c r="B53" s="609" t="s">
        <v>255</v>
      </c>
      <c r="C53" s="610"/>
      <c r="D53" s="610"/>
      <c r="E53" s="611"/>
      <c r="F53" s="30"/>
      <c r="G53" s="481"/>
      <c r="H53" s="481">
        <v>0</v>
      </c>
      <c r="I53" s="481">
        <v>0</v>
      </c>
      <c r="J53" s="481">
        <v>0</v>
      </c>
      <c r="K53" s="481">
        <v>0</v>
      </c>
      <c r="L53" s="481">
        <v>0</v>
      </c>
      <c r="M53" s="481">
        <v>0</v>
      </c>
      <c r="N53" s="481">
        <v>0</v>
      </c>
      <c r="O53" s="481">
        <v>0</v>
      </c>
      <c r="P53" s="481">
        <v>0</v>
      </c>
      <c r="Q53" s="481">
        <v>0</v>
      </c>
      <c r="R53" s="481">
        <v>0</v>
      </c>
      <c r="S53" s="482">
        <v>0</v>
      </c>
      <c r="T53" s="489"/>
      <c r="U53" s="484"/>
    </row>
    <row r="54" spans="1:21" s="14" customFormat="1" ht="15.6">
      <c r="A54" s="89" t="s">
        <v>211</v>
      </c>
      <c r="B54" s="90" t="s">
        <v>53</v>
      </c>
      <c r="C54" s="89"/>
      <c r="D54" s="35"/>
      <c r="E54" s="30"/>
      <c r="F54" s="30"/>
      <c r="G54" s="485">
        <v>0</v>
      </c>
      <c r="H54" s="485">
        <v>0</v>
      </c>
      <c r="I54" s="485">
        <v>0</v>
      </c>
      <c r="J54" s="485">
        <v>0</v>
      </c>
      <c r="K54" s="485">
        <v>0</v>
      </c>
      <c r="L54" s="485">
        <v>0</v>
      </c>
      <c r="M54" s="485">
        <v>0</v>
      </c>
      <c r="N54" s="485">
        <v>0</v>
      </c>
      <c r="O54" s="485">
        <v>0</v>
      </c>
      <c r="P54" s="485">
        <v>0</v>
      </c>
      <c r="Q54" s="485">
        <v>0</v>
      </c>
      <c r="R54" s="485">
        <v>0</v>
      </c>
      <c r="S54" s="486">
        <v>0</v>
      </c>
      <c r="T54" s="489"/>
      <c r="U54" s="484">
        <f t="shared" si="5"/>
        <v>0</v>
      </c>
    </row>
    <row r="55" spans="1:21" s="14" customFormat="1" ht="15.6">
      <c r="A55" s="89" t="s">
        <v>212</v>
      </c>
      <c r="B55" s="606" t="s">
        <v>54</v>
      </c>
      <c r="C55" s="607"/>
      <c r="D55" s="607"/>
      <c r="E55" s="608"/>
      <c r="F55" s="30"/>
      <c r="G55" s="490">
        <f>G56+G57+G58+G59</f>
        <v>0</v>
      </c>
      <c r="H55" s="490">
        <f t="shared" ref="H55:U55" si="6">H56+H57+H58+H59</f>
        <v>0</v>
      </c>
      <c r="I55" s="490">
        <f t="shared" si="6"/>
        <v>0</v>
      </c>
      <c r="J55" s="490">
        <f t="shared" si="6"/>
        <v>0</v>
      </c>
      <c r="K55" s="490">
        <f t="shared" si="6"/>
        <v>0</v>
      </c>
      <c r="L55" s="490">
        <f t="shared" si="6"/>
        <v>0</v>
      </c>
      <c r="M55" s="490">
        <f t="shared" si="6"/>
        <v>0</v>
      </c>
      <c r="N55" s="490">
        <f t="shared" si="6"/>
        <v>0</v>
      </c>
      <c r="O55" s="490">
        <f t="shared" si="6"/>
        <v>0</v>
      </c>
      <c r="P55" s="490">
        <f t="shared" si="6"/>
        <v>0</v>
      </c>
      <c r="Q55" s="490">
        <f t="shared" si="6"/>
        <v>0</v>
      </c>
      <c r="R55" s="490">
        <f t="shared" si="6"/>
        <v>0</v>
      </c>
      <c r="S55" s="492">
        <f t="shared" si="6"/>
        <v>0</v>
      </c>
      <c r="T55" s="490">
        <f t="shared" si="6"/>
        <v>0</v>
      </c>
      <c r="U55" s="490">
        <f t="shared" si="6"/>
        <v>0</v>
      </c>
    </row>
    <row r="56" spans="1:21" s="14" customFormat="1" ht="15.6">
      <c r="A56" s="89">
        <v>8709</v>
      </c>
      <c r="B56" s="609" t="s">
        <v>238</v>
      </c>
      <c r="C56" s="610"/>
      <c r="D56" s="610"/>
      <c r="E56" s="611"/>
      <c r="F56" s="30"/>
      <c r="G56" s="481">
        <v>0</v>
      </c>
      <c r="H56" s="481">
        <v>0</v>
      </c>
      <c r="I56" s="481">
        <v>0</v>
      </c>
      <c r="J56" s="481">
        <v>0</v>
      </c>
      <c r="K56" s="481">
        <v>0</v>
      </c>
      <c r="L56" s="481">
        <v>0</v>
      </c>
      <c r="M56" s="481">
        <v>0</v>
      </c>
      <c r="N56" s="481">
        <v>0</v>
      </c>
      <c r="O56" s="481">
        <v>0</v>
      </c>
      <c r="P56" s="481">
        <v>0</v>
      </c>
      <c r="Q56" s="481">
        <v>0</v>
      </c>
      <c r="R56" s="481">
        <v>0</v>
      </c>
      <c r="S56" s="482">
        <v>0</v>
      </c>
      <c r="T56" s="489"/>
      <c r="U56" s="491">
        <f t="shared" si="5"/>
        <v>0</v>
      </c>
    </row>
    <row r="57" spans="1:21" s="14" customFormat="1" ht="15.6">
      <c r="A57" s="89">
        <v>8702</v>
      </c>
      <c r="B57" s="609" t="s">
        <v>254</v>
      </c>
      <c r="C57" s="610"/>
      <c r="D57" s="610"/>
      <c r="E57" s="611"/>
      <c r="F57" s="30"/>
      <c r="G57" s="481"/>
      <c r="H57" s="481">
        <v>0</v>
      </c>
      <c r="I57" s="481">
        <v>0</v>
      </c>
      <c r="J57" s="481">
        <v>0</v>
      </c>
      <c r="K57" s="481">
        <v>0</v>
      </c>
      <c r="L57" s="481">
        <v>0</v>
      </c>
      <c r="M57" s="481">
        <v>0</v>
      </c>
      <c r="N57" s="481">
        <v>0</v>
      </c>
      <c r="O57" s="481">
        <v>0</v>
      </c>
      <c r="P57" s="481">
        <v>0</v>
      </c>
      <c r="Q57" s="481">
        <v>0</v>
      </c>
      <c r="R57" s="481">
        <v>0</v>
      </c>
      <c r="S57" s="482">
        <v>0</v>
      </c>
      <c r="T57" s="489"/>
      <c r="U57" s="484">
        <f t="shared" si="5"/>
        <v>0</v>
      </c>
    </row>
    <row r="58" spans="1:21" s="14" customFormat="1" ht="15.6">
      <c r="A58" s="89">
        <v>8706</v>
      </c>
      <c r="B58" s="609" t="s">
        <v>276</v>
      </c>
      <c r="C58" s="610"/>
      <c r="D58" s="610"/>
      <c r="E58" s="611"/>
      <c r="F58" s="30"/>
      <c r="G58" s="481"/>
      <c r="H58" s="481"/>
      <c r="I58" s="481"/>
      <c r="J58" s="481"/>
      <c r="K58" s="481"/>
      <c r="L58" s="481"/>
      <c r="M58" s="481"/>
      <c r="N58" s="481"/>
      <c r="O58" s="481"/>
      <c r="P58" s="481"/>
      <c r="Q58" s="481"/>
      <c r="R58" s="481"/>
      <c r="S58" s="482"/>
      <c r="T58" s="489"/>
      <c r="U58" s="484">
        <f t="shared" si="5"/>
        <v>0</v>
      </c>
    </row>
    <row r="59" spans="1:21" s="14" customFormat="1" ht="15.6">
      <c r="A59" s="89">
        <v>8710</v>
      </c>
      <c r="B59" s="609" t="s">
        <v>277</v>
      </c>
      <c r="C59" s="610"/>
      <c r="D59" s="610"/>
      <c r="E59" s="611"/>
      <c r="F59" s="30"/>
      <c r="G59" s="481"/>
      <c r="H59" s="481"/>
      <c r="I59" s="481"/>
      <c r="J59" s="481"/>
      <c r="K59" s="481"/>
      <c r="L59" s="481"/>
      <c r="M59" s="481"/>
      <c r="N59" s="481"/>
      <c r="O59" s="481"/>
      <c r="P59" s="481"/>
      <c r="Q59" s="481"/>
      <c r="R59" s="481"/>
      <c r="S59" s="482"/>
      <c r="T59" s="489"/>
      <c r="U59" s="484">
        <f t="shared" si="5"/>
        <v>0</v>
      </c>
    </row>
    <row r="60" spans="1:21" s="14" customFormat="1" ht="15.6">
      <c r="A60" s="89" t="s">
        <v>213</v>
      </c>
      <c r="B60" s="90" t="s">
        <v>55</v>
      </c>
      <c r="C60" s="89"/>
      <c r="D60" s="35"/>
      <c r="E60" s="30"/>
      <c r="F60" s="30"/>
      <c r="G60" s="485">
        <v>0</v>
      </c>
      <c r="H60" s="485">
        <v>0</v>
      </c>
      <c r="I60" s="485">
        <v>0</v>
      </c>
      <c r="J60" s="485">
        <v>0</v>
      </c>
      <c r="K60" s="485">
        <v>0</v>
      </c>
      <c r="L60" s="485">
        <v>0</v>
      </c>
      <c r="M60" s="485">
        <v>0</v>
      </c>
      <c r="N60" s="485">
        <v>0</v>
      </c>
      <c r="O60" s="485">
        <v>0</v>
      </c>
      <c r="P60" s="485">
        <v>0</v>
      </c>
      <c r="Q60" s="485">
        <v>0</v>
      </c>
      <c r="R60" s="485">
        <v>0</v>
      </c>
      <c r="S60" s="486">
        <v>0</v>
      </c>
      <c r="T60" s="489"/>
      <c r="U60" s="484">
        <f t="shared" si="5"/>
        <v>0</v>
      </c>
    </row>
    <row r="61" spans="1:21" s="14" customFormat="1" ht="15.6">
      <c r="A61" s="89" t="s">
        <v>214</v>
      </c>
      <c r="B61" s="90" t="s">
        <v>56</v>
      </c>
      <c r="C61" s="89"/>
      <c r="D61" s="35"/>
      <c r="E61" s="30"/>
      <c r="F61" s="30"/>
      <c r="G61" s="485">
        <v>0</v>
      </c>
      <c r="H61" s="485">
        <v>0</v>
      </c>
      <c r="I61" s="485">
        <v>0</v>
      </c>
      <c r="J61" s="485">
        <v>0</v>
      </c>
      <c r="K61" s="485">
        <v>0</v>
      </c>
      <c r="L61" s="485">
        <v>0</v>
      </c>
      <c r="M61" s="485">
        <v>0</v>
      </c>
      <c r="N61" s="485">
        <v>0</v>
      </c>
      <c r="O61" s="485">
        <v>0</v>
      </c>
      <c r="P61" s="485">
        <v>0</v>
      </c>
      <c r="Q61" s="485">
        <v>0</v>
      </c>
      <c r="R61" s="485">
        <v>0</v>
      </c>
      <c r="S61" s="486">
        <v>0</v>
      </c>
      <c r="T61" s="489"/>
      <c r="U61" s="484">
        <f t="shared" si="5"/>
        <v>0</v>
      </c>
    </row>
    <row r="62" spans="1:21" s="14" customFormat="1" ht="15.6">
      <c r="A62" s="89" t="s">
        <v>57</v>
      </c>
      <c r="B62" s="606" t="s">
        <v>58</v>
      </c>
      <c r="C62" s="607"/>
      <c r="D62" s="607"/>
      <c r="E62" s="608"/>
      <c r="F62" s="30"/>
      <c r="G62" s="485">
        <v>0</v>
      </c>
      <c r="H62" s="485">
        <v>0</v>
      </c>
      <c r="I62" s="485">
        <v>0</v>
      </c>
      <c r="J62" s="485">
        <v>0</v>
      </c>
      <c r="K62" s="485">
        <v>0</v>
      </c>
      <c r="L62" s="485">
        <v>0</v>
      </c>
      <c r="M62" s="485">
        <v>0</v>
      </c>
      <c r="N62" s="485">
        <v>0</v>
      </c>
      <c r="O62" s="485">
        <v>0</v>
      </c>
      <c r="P62" s="485">
        <v>0</v>
      </c>
      <c r="Q62" s="485">
        <v>0</v>
      </c>
      <c r="R62" s="485">
        <v>0</v>
      </c>
      <c r="S62" s="486">
        <v>0</v>
      </c>
      <c r="T62" s="489"/>
      <c r="U62" s="484">
        <f t="shared" si="5"/>
        <v>0</v>
      </c>
    </row>
    <row r="63" spans="1:21" s="14" customFormat="1" ht="15.6">
      <c r="A63" s="89" t="s">
        <v>215</v>
      </c>
      <c r="B63" s="606" t="s">
        <v>59</v>
      </c>
      <c r="C63" s="607"/>
      <c r="D63" s="607"/>
      <c r="E63" s="608"/>
      <c r="F63" s="30"/>
      <c r="G63" s="485">
        <v>0</v>
      </c>
      <c r="H63" s="485">
        <v>0</v>
      </c>
      <c r="I63" s="485">
        <v>0</v>
      </c>
      <c r="J63" s="485">
        <v>0</v>
      </c>
      <c r="K63" s="485">
        <v>0</v>
      </c>
      <c r="L63" s="485">
        <v>0</v>
      </c>
      <c r="M63" s="485">
        <v>0</v>
      </c>
      <c r="N63" s="485">
        <v>0</v>
      </c>
      <c r="O63" s="485">
        <v>0</v>
      </c>
      <c r="P63" s="485">
        <v>0</v>
      </c>
      <c r="Q63" s="485">
        <v>0</v>
      </c>
      <c r="R63" s="485">
        <v>0</v>
      </c>
      <c r="S63" s="486">
        <v>0</v>
      </c>
      <c r="T63" s="489"/>
      <c r="U63" s="484">
        <f t="shared" si="5"/>
        <v>0</v>
      </c>
    </row>
    <row r="64" spans="1:21" s="14" customFormat="1" ht="15.6">
      <c r="A64" s="89" t="s">
        <v>216</v>
      </c>
      <c r="B64" s="606" t="s">
        <v>60</v>
      </c>
      <c r="C64" s="607"/>
      <c r="D64" s="607"/>
      <c r="E64" s="608"/>
      <c r="F64" s="30"/>
      <c r="G64" s="485">
        <v>0</v>
      </c>
      <c r="H64" s="485">
        <v>0</v>
      </c>
      <c r="I64" s="485">
        <v>0</v>
      </c>
      <c r="J64" s="485">
        <v>0</v>
      </c>
      <c r="K64" s="485">
        <v>0</v>
      </c>
      <c r="L64" s="485">
        <v>0</v>
      </c>
      <c r="M64" s="485">
        <v>0</v>
      </c>
      <c r="N64" s="485">
        <v>0</v>
      </c>
      <c r="O64" s="485">
        <v>0</v>
      </c>
      <c r="P64" s="485">
        <v>0</v>
      </c>
      <c r="Q64" s="485">
        <v>0</v>
      </c>
      <c r="R64" s="485">
        <v>0</v>
      </c>
      <c r="S64" s="486">
        <v>0</v>
      </c>
      <c r="T64" s="489"/>
      <c r="U64" s="484">
        <f t="shared" si="5"/>
        <v>0</v>
      </c>
    </row>
    <row r="65" spans="1:21" s="14" customFormat="1" ht="15.6">
      <c r="A65" s="89" t="s">
        <v>217</v>
      </c>
      <c r="B65" s="606" t="s">
        <v>61</v>
      </c>
      <c r="C65" s="607"/>
      <c r="D65" s="607"/>
      <c r="E65" s="608"/>
      <c r="F65" s="30"/>
      <c r="G65" s="485"/>
      <c r="H65" s="485"/>
      <c r="I65" s="485"/>
      <c r="J65" s="485"/>
      <c r="K65" s="485">
        <v>0</v>
      </c>
      <c r="L65" s="485">
        <v>0</v>
      </c>
      <c r="M65" s="485">
        <v>0</v>
      </c>
      <c r="N65" s="485">
        <v>0</v>
      </c>
      <c r="O65" s="485">
        <v>0</v>
      </c>
      <c r="P65" s="485">
        <v>0</v>
      </c>
      <c r="Q65" s="485">
        <v>0</v>
      </c>
      <c r="R65" s="485">
        <v>0</v>
      </c>
      <c r="S65" s="486">
        <v>0</v>
      </c>
      <c r="T65" s="489"/>
      <c r="U65" s="484">
        <f t="shared" si="5"/>
        <v>0</v>
      </c>
    </row>
    <row r="66" spans="1:21" s="14" customFormat="1" ht="15.6">
      <c r="A66" s="89" t="s">
        <v>218</v>
      </c>
      <c r="B66" s="606" t="s">
        <v>62</v>
      </c>
      <c r="C66" s="607"/>
      <c r="D66" s="607"/>
      <c r="E66" s="608"/>
      <c r="F66" s="30"/>
      <c r="G66" s="485">
        <v>0</v>
      </c>
      <c r="H66" s="485">
        <v>0</v>
      </c>
      <c r="I66" s="485">
        <v>0</v>
      </c>
      <c r="J66" s="485">
        <v>0</v>
      </c>
      <c r="K66" s="485">
        <v>0</v>
      </c>
      <c r="L66" s="485">
        <v>0</v>
      </c>
      <c r="M66" s="485">
        <v>0</v>
      </c>
      <c r="N66" s="485">
        <v>0</v>
      </c>
      <c r="O66" s="485">
        <v>0</v>
      </c>
      <c r="P66" s="485">
        <v>0</v>
      </c>
      <c r="Q66" s="485">
        <v>0</v>
      </c>
      <c r="R66" s="485">
        <v>0</v>
      </c>
      <c r="S66" s="486">
        <v>0</v>
      </c>
      <c r="T66" s="489"/>
      <c r="U66" s="484">
        <f t="shared" si="5"/>
        <v>0</v>
      </c>
    </row>
    <row r="67" spans="1:21" s="95" customFormat="1" ht="15.6">
      <c r="A67" s="89" t="s">
        <v>63</v>
      </c>
      <c r="B67" s="606" t="s">
        <v>64</v>
      </c>
      <c r="C67" s="607"/>
      <c r="D67" s="607"/>
      <c r="E67" s="608"/>
      <c r="F67" s="93">
        <v>19</v>
      </c>
      <c r="G67" s="478">
        <f t="shared" ref="G67:T67" si="7">SUM(G68:G76)</f>
        <v>0</v>
      </c>
      <c r="H67" s="478">
        <f t="shared" si="7"/>
        <v>0</v>
      </c>
      <c r="I67" s="478">
        <f t="shared" si="7"/>
        <v>0</v>
      </c>
      <c r="J67" s="478">
        <f t="shared" si="7"/>
        <v>0</v>
      </c>
      <c r="K67" s="478">
        <f t="shared" si="7"/>
        <v>0</v>
      </c>
      <c r="L67" s="478">
        <f t="shared" si="7"/>
        <v>0</v>
      </c>
      <c r="M67" s="478">
        <f t="shared" si="7"/>
        <v>0</v>
      </c>
      <c r="N67" s="478">
        <f t="shared" si="7"/>
        <v>0</v>
      </c>
      <c r="O67" s="478">
        <f t="shared" si="7"/>
        <v>0</v>
      </c>
      <c r="P67" s="478">
        <f t="shared" si="7"/>
        <v>0</v>
      </c>
      <c r="Q67" s="478">
        <f t="shared" si="7"/>
        <v>0</v>
      </c>
      <c r="R67" s="478">
        <f t="shared" si="7"/>
        <v>0</v>
      </c>
      <c r="S67" s="479">
        <f t="shared" si="7"/>
        <v>0</v>
      </c>
      <c r="T67" s="478">
        <f t="shared" si="7"/>
        <v>0</v>
      </c>
      <c r="U67" s="480">
        <f t="shared" si="5"/>
        <v>0</v>
      </c>
    </row>
    <row r="68" spans="1:21" s="14" customFormat="1" ht="15.6">
      <c r="A68" s="96">
        <v>9401</v>
      </c>
      <c r="B68" s="609" t="s">
        <v>169</v>
      </c>
      <c r="C68" s="610"/>
      <c r="D68" s="610"/>
      <c r="E68" s="611"/>
      <c r="F68" s="30"/>
      <c r="G68" s="481"/>
      <c r="H68" s="481">
        <v>0</v>
      </c>
      <c r="I68" s="481">
        <v>0</v>
      </c>
      <c r="J68" s="481">
        <v>0</v>
      </c>
      <c r="K68" s="481">
        <v>0</v>
      </c>
      <c r="L68" s="481">
        <v>0</v>
      </c>
      <c r="M68" s="481">
        <v>0</v>
      </c>
      <c r="N68" s="481">
        <v>0</v>
      </c>
      <c r="O68" s="481">
        <v>0</v>
      </c>
      <c r="P68" s="481">
        <v>0</v>
      </c>
      <c r="Q68" s="481">
        <v>0</v>
      </c>
      <c r="R68" s="481">
        <v>0</v>
      </c>
      <c r="S68" s="482">
        <v>0</v>
      </c>
      <c r="T68" s="487"/>
      <c r="U68" s="484"/>
    </row>
    <row r="69" spans="1:21" s="14" customFormat="1" ht="15.6">
      <c r="A69" s="96">
        <v>9402</v>
      </c>
      <c r="B69" s="609" t="s">
        <v>170</v>
      </c>
      <c r="C69" s="610"/>
      <c r="D69" s="610"/>
      <c r="E69" s="611"/>
      <c r="F69" s="30"/>
      <c r="G69" s="481">
        <v>0</v>
      </c>
      <c r="H69" s="481">
        <v>0</v>
      </c>
      <c r="I69" s="481">
        <v>0</v>
      </c>
      <c r="J69" s="481">
        <v>0</v>
      </c>
      <c r="K69" s="481">
        <v>0</v>
      </c>
      <c r="L69" s="481">
        <v>0</v>
      </c>
      <c r="M69" s="481">
        <v>0</v>
      </c>
      <c r="N69" s="481">
        <v>0</v>
      </c>
      <c r="O69" s="481">
        <v>0</v>
      </c>
      <c r="P69" s="481">
        <v>0</v>
      </c>
      <c r="Q69" s="481">
        <v>0</v>
      </c>
      <c r="R69" s="481">
        <v>0</v>
      </c>
      <c r="S69" s="482">
        <v>0</v>
      </c>
      <c r="T69" s="487"/>
      <c r="U69" s="484"/>
    </row>
    <row r="70" spans="1:21" s="14" customFormat="1" ht="15.6">
      <c r="A70" s="96">
        <v>9403</v>
      </c>
      <c r="B70" s="609" t="s">
        <v>182</v>
      </c>
      <c r="C70" s="610"/>
      <c r="D70" s="610"/>
      <c r="E70" s="611"/>
      <c r="F70" s="30"/>
      <c r="G70" s="481">
        <v>0</v>
      </c>
      <c r="H70" s="481">
        <v>0</v>
      </c>
      <c r="I70" s="481">
        <v>0</v>
      </c>
      <c r="J70" s="481">
        <v>0</v>
      </c>
      <c r="K70" s="481">
        <v>0</v>
      </c>
      <c r="L70" s="481">
        <v>0</v>
      </c>
      <c r="M70" s="481">
        <v>0</v>
      </c>
      <c r="N70" s="481">
        <v>0</v>
      </c>
      <c r="O70" s="481">
        <v>0</v>
      </c>
      <c r="P70" s="481">
        <v>0</v>
      </c>
      <c r="Q70" s="481">
        <v>0</v>
      </c>
      <c r="R70" s="481">
        <v>0</v>
      </c>
      <c r="S70" s="482">
        <v>0</v>
      </c>
      <c r="T70" s="487"/>
      <c r="U70" s="484"/>
    </row>
    <row r="71" spans="1:21" s="14" customFormat="1" ht="15.6">
      <c r="A71" s="79"/>
      <c r="B71" s="615" t="s">
        <v>460</v>
      </c>
      <c r="C71" s="616"/>
      <c r="D71" s="616"/>
      <c r="E71" s="617"/>
      <c r="F71" s="30"/>
      <c r="G71" s="481"/>
      <c r="H71" s="481">
        <v>0</v>
      </c>
      <c r="I71" s="481">
        <v>0</v>
      </c>
      <c r="J71" s="481">
        <v>0</v>
      </c>
      <c r="K71" s="481">
        <v>0</v>
      </c>
      <c r="L71" s="481">
        <v>0</v>
      </c>
      <c r="M71" s="481">
        <v>0</v>
      </c>
      <c r="N71" s="481">
        <v>0</v>
      </c>
      <c r="O71" s="481">
        <v>0</v>
      </c>
      <c r="P71" s="481">
        <v>0</v>
      </c>
      <c r="Q71" s="481">
        <v>0</v>
      </c>
      <c r="R71" s="481">
        <v>0</v>
      </c>
      <c r="S71" s="482">
        <v>0</v>
      </c>
      <c r="T71" s="487"/>
      <c r="U71" s="484"/>
    </row>
    <row r="72" spans="1:21" s="14" customFormat="1" ht="15.6">
      <c r="A72" s="79"/>
      <c r="B72" s="615" t="s">
        <v>461</v>
      </c>
      <c r="C72" s="616"/>
      <c r="D72" s="616"/>
      <c r="E72" s="617"/>
      <c r="F72" s="30"/>
      <c r="G72" s="481">
        <v>0</v>
      </c>
      <c r="H72" s="481">
        <v>0</v>
      </c>
      <c r="I72" s="481">
        <v>0</v>
      </c>
      <c r="J72" s="481">
        <v>0</v>
      </c>
      <c r="K72" s="481">
        <v>0</v>
      </c>
      <c r="L72" s="481">
        <v>0</v>
      </c>
      <c r="M72" s="481">
        <v>0</v>
      </c>
      <c r="N72" s="481">
        <v>0</v>
      </c>
      <c r="O72" s="481">
        <v>0</v>
      </c>
      <c r="P72" s="481">
        <v>0</v>
      </c>
      <c r="Q72" s="481">
        <v>0</v>
      </c>
      <c r="R72" s="481">
        <v>0</v>
      </c>
      <c r="S72" s="482">
        <v>0</v>
      </c>
      <c r="T72" s="487"/>
      <c r="U72" s="484"/>
    </row>
    <row r="73" spans="1:21" s="14" customFormat="1" ht="15.6">
      <c r="A73" s="79"/>
      <c r="B73" s="615"/>
      <c r="C73" s="616"/>
      <c r="D73" s="616"/>
      <c r="E73" s="617"/>
      <c r="F73" s="30"/>
      <c r="G73" s="481">
        <v>0</v>
      </c>
      <c r="H73" s="481">
        <v>0</v>
      </c>
      <c r="I73" s="481">
        <v>0</v>
      </c>
      <c r="J73" s="481">
        <v>0</v>
      </c>
      <c r="K73" s="481">
        <v>0</v>
      </c>
      <c r="L73" s="481">
        <v>0</v>
      </c>
      <c r="M73" s="481">
        <v>0</v>
      </c>
      <c r="N73" s="481">
        <v>0</v>
      </c>
      <c r="O73" s="481">
        <v>0</v>
      </c>
      <c r="P73" s="481">
        <v>0</v>
      </c>
      <c r="Q73" s="481">
        <v>0</v>
      </c>
      <c r="R73" s="481">
        <v>0</v>
      </c>
      <c r="S73" s="482">
        <v>0</v>
      </c>
      <c r="T73" s="487"/>
      <c r="U73" s="484"/>
    </row>
    <row r="74" spans="1:21" s="14" customFormat="1" ht="15.6">
      <c r="A74" s="79"/>
      <c r="B74" s="615"/>
      <c r="C74" s="616"/>
      <c r="D74" s="616"/>
      <c r="E74" s="617"/>
      <c r="F74" s="30"/>
      <c r="G74" s="481">
        <v>0</v>
      </c>
      <c r="H74" s="481">
        <v>0</v>
      </c>
      <c r="I74" s="481">
        <v>0</v>
      </c>
      <c r="J74" s="481">
        <v>0</v>
      </c>
      <c r="K74" s="481">
        <v>0</v>
      </c>
      <c r="L74" s="481">
        <v>0</v>
      </c>
      <c r="M74" s="481">
        <v>0</v>
      </c>
      <c r="N74" s="481">
        <v>0</v>
      </c>
      <c r="O74" s="481">
        <v>0</v>
      </c>
      <c r="P74" s="481">
        <v>0</v>
      </c>
      <c r="Q74" s="481">
        <v>0</v>
      </c>
      <c r="R74" s="481">
        <v>0</v>
      </c>
      <c r="S74" s="482">
        <v>0</v>
      </c>
      <c r="T74" s="487"/>
      <c r="U74" s="484"/>
    </row>
    <row r="75" spans="1:21" s="14" customFormat="1" ht="15.6">
      <c r="A75" s="79"/>
      <c r="B75" s="615"/>
      <c r="C75" s="616"/>
      <c r="D75" s="616"/>
      <c r="E75" s="617"/>
      <c r="F75" s="30"/>
      <c r="G75" s="481">
        <v>0</v>
      </c>
      <c r="H75" s="481">
        <v>0</v>
      </c>
      <c r="I75" s="481">
        <v>0</v>
      </c>
      <c r="J75" s="481">
        <v>0</v>
      </c>
      <c r="K75" s="481">
        <v>0</v>
      </c>
      <c r="L75" s="481">
        <v>0</v>
      </c>
      <c r="M75" s="481">
        <v>0</v>
      </c>
      <c r="N75" s="481">
        <v>0</v>
      </c>
      <c r="O75" s="481">
        <v>0</v>
      </c>
      <c r="P75" s="481">
        <v>0</v>
      </c>
      <c r="Q75" s="481">
        <v>0</v>
      </c>
      <c r="R75" s="481">
        <v>0</v>
      </c>
      <c r="S75" s="482">
        <v>0</v>
      </c>
      <c r="T75" s="487"/>
      <c r="U75" s="484"/>
    </row>
    <row r="76" spans="1:21" s="14" customFormat="1" ht="15.6">
      <c r="A76" s="79"/>
      <c r="B76" s="615"/>
      <c r="C76" s="616"/>
      <c r="D76" s="616"/>
      <c r="E76" s="617"/>
      <c r="F76" s="30"/>
      <c r="G76" s="481">
        <v>0</v>
      </c>
      <c r="H76" s="481">
        <v>0</v>
      </c>
      <c r="I76" s="481">
        <v>0</v>
      </c>
      <c r="J76" s="481">
        <v>0</v>
      </c>
      <c r="K76" s="481">
        <v>0</v>
      </c>
      <c r="L76" s="481">
        <v>0</v>
      </c>
      <c r="M76" s="481">
        <v>0</v>
      </c>
      <c r="N76" s="481">
        <v>0</v>
      </c>
      <c r="O76" s="481">
        <v>0</v>
      </c>
      <c r="P76" s="481">
        <v>0</v>
      </c>
      <c r="Q76" s="481">
        <v>0</v>
      </c>
      <c r="R76" s="481">
        <v>0</v>
      </c>
      <c r="S76" s="482">
        <v>0</v>
      </c>
      <c r="T76" s="487"/>
      <c r="U76" s="484"/>
    </row>
    <row r="77" spans="1:21" s="14" customFormat="1" ht="15.6">
      <c r="A77" s="89" t="s">
        <v>219</v>
      </c>
      <c r="B77" s="606" t="s">
        <v>65</v>
      </c>
      <c r="C77" s="607"/>
      <c r="D77" s="607"/>
      <c r="E77" s="608"/>
      <c r="F77" s="30"/>
      <c r="G77" s="485">
        <v>0</v>
      </c>
      <c r="H77" s="485">
        <v>0</v>
      </c>
      <c r="I77" s="485">
        <v>0</v>
      </c>
      <c r="J77" s="485">
        <v>0</v>
      </c>
      <c r="K77" s="485">
        <v>0</v>
      </c>
      <c r="L77" s="485">
        <v>0</v>
      </c>
      <c r="M77" s="485">
        <v>0</v>
      </c>
      <c r="N77" s="485">
        <v>0</v>
      </c>
      <c r="O77" s="485">
        <v>0</v>
      </c>
      <c r="P77" s="485">
        <v>0</v>
      </c>
      <c r="Q77" s="485">
        <v>0</v>
      </c>
      <c r="R77" s="485">
        <v>0</v>
      </c>
      <c r="S77" s="486">
        <v>0</v>
      </c>
      <c r="T77" s="489"/>
      <c r="U77" s="484">
        <f>SUM(G77:S77)</f>
        <v>0</v>
      </c>
    </row>
    <row r="78" spans="1:21" s="95" customFormat="1" ht="15.6">
      <c r="A78" s="89" t="s">
        <v>66</v>
      </c>
      <c r="B78" s="606" t="s">
        <v>67</v>
      </c>
      <c r="C78" s="607"/>
      <c r="D78" s="607"/>
      <c r="E78" s="608"/>
      <c r="F78" s="93">
        <v>21</v>
      </c>
      <c r="G78" s="478">
        <f>SUM(G79:G82)</f>
        <v>0</v>
      </c>
      <c r="H78" s="478">
        <f t="shared" ref="H78:S78" si="8">SUM(H79:H82)</f>
        <v>0</v>
      </c>
      <c r="I78" s="478">
        <f t="shared" si="8"/>
        <v>0</v>
      </c>
      <c r="J78" s="478">
        <f t="shared" si="8"/>
        <v>0</v>
      </c>
      <c r="K78" s="478">
        <f t="shared" si="8"/>
        <v>0</v>
      </c>
      <c r="L78" s="478">
        <f t="shared" si="8"/>
        <v>0</v>
      </c>
      <c r="M78" s="478">
        <f t="shared" si="8"/>
        <v>0</v>
      </c>
      <c r="N78" s="478">
        <f t="shared" si="8"/>
        <v>0</v>
      </c>
      <c r="O78" s="478">
        <f t="shared" si="8"/>
        <v>0</v>
      </c>
      <c r="P78" s="478">
        <f t="shared" si="8"/>
        <v>0</v>
      </c>
      <c r="Q78" s="478">
        <f t="shared" si="8"/>
        <v>0</v>
      </c>
      <c r="R78" s="478">
        <f t="shared" si="8"/>
        <v>0</v>
      </c>
      <c r="S78" s="479">
        <f t="shared" si="8"/>
        <v>0</v>
      </c>
      <c r="T78" s="493">
        <f>VLOOKUP(F78,$F$67:$S$103,$Y$142+1)</f>
        <v>21</v>
      </c>
      <c r="U78" s="480">
        <f>SUM(G78:S78)</f>
        <v>0</v>
      </c>
    </row>
    <row r="79" spans="1:21" s="14" customFormat="1" ht="15.6">
      <c r="A79" s="96" t="s">
        <v>171</v>
      </c>
      <c r="B79" s="624" t="s">
        <v>172</v>
      </c>
      <c r="C79" s="625"/>
      <c r="D79" s="625"/>
      <c r="E79" s="626"/>
      <c r="F79" s="30"/>
      <c r="G79" s="481">
        <v>0</v>
      </c>
      <c r="H79" s="481">
        <v>0</v>
      </c>
      <c r="I79" s="481">
        <v>0</v>
      </c>
      <c r="J79" s="481">
        <v>0</v>
      </c>
      <c r="K79" s="481">
        <v>0</v>
      </c>
      <c r="L79" s="481">
        <v>0</v>
      </c>
      <c r="M79" s="481">
        <v>0</v>
      </c>
      <c r="N79" s="481">
        <v>0</v>
      </c>
      <c r="O79" s="481">
        <v>0</v>
      </c>
      <c r="P79" s="481">
        <v>0</v>
      </c>
      <c r="Q79" s="481">
        <v>0</v>
      </c>
      <c r="R79" s="481">
        <v>0</v>
      </c>
      <c r="S79" s="482">
        <v>0</v>
      </c>
      <c r="T79" s="494">
        <v>0</v>
      </c>
      <c r="U79" s="484"/>
    </row>
    <row r="80" spans="1:21" s="14" customFormat="1" ht="15.6">
      <c r="A80" s="96">
        <v>9691</v>
      </c>
      <c r="B80" s="101" t="s">
        <v>173</v>
      </c>
      <c r="C80" s="34"/>
      <c r="D80" s="35"/>
      <c r="E80" s="30"/>
      <c r="F80" s="30"/>
      <c r="G80" s="481">
        <v>0</v>
      </c>
      <c r="H80" s="481">
        <v>0</v>
      </c>
      <c r="I80" s="481">
        <v>0</v>
      </c>
      <c r="J80" s="481">
        <v>0</v>
      </c>
      <c r="K80" s="481">
        <v>0</v>
      </c>
      <c r="L80" s="481">
        <v>0</v>
      </c>
      <c r="M80" s="481">
        <v>0</v>
      </c>
      <c r="N80" s="481">
        <v>0</v>
      </c>
      <c r="O80" s="481">
        <v>0</v>
      </c>
      <c r="P80" s="481">
        <v>0</v>
      </c>
      <c r="Q80" s="481">
        <v>0</v>
      </c>
      <c r="R80" s="481">
        <v>0</v>
      </c>
      <c r="S80" s="482">
        <v>0</v>
      </c>
      <c r="T80" s="494">
        <v>0</v>
      </c>
      <c r="U80" s="484"/>
    </row>
    <row r="81" spans="1:22" s="14" customFormat="1" ht="15.6">
      <c r="A81" s="79"/>
      <c r="B81" s="107"/>
      <c r="C81" s="108"/>
      <c r="D81" s="2"/>
      <c r="E81" s="106"/>
      <c r="F81" s="30"/>
      <c r="G81" s="481">
        <v>0</v>
      </c>
      <c r="H81" s="481">
        <v>0</v>
      </c>
      <c r="I81" s="481">
        <v>0</v>
      </c>
      <c r="J81" s="481">
        <v>0</v>
      </c>
      <c r="K81" s="481">
        <v>0</v>
      </c>
      <c r="L81" s="481">
        <v>0</v>
      </c>
      <c r="M81" s="481">
        <v>0</v>
      </c>
      <c r="N81" s="481">
        <v>0</v>
      </c>
      <c r="O81" s="481">
        <v>0</v>
      </c>
      <c r="P81" s="481">
        <v>0</v>
      </c>
      <c r="Q81" s="481">
        <v>0</v>
      </c>
      <c r="R81" s="481">
        <v>0</v>
      </c>
      <c r="S81" s="482">
        <v>0</v>
      </c>
      <c r="T81" s="494">
        <v>0</v>
      </c>
      <c r="U81" s="484"/>
    </row>
    <row r="82" spans="1:22" s="14" customFormat="1" ht="15.6">
      <c r="A82" s="79"/>
      <c r="B82" s="107"/>
      <c r="C82" s="108"/>
      <c r="D82" s="2"/>
      <c r="E82" s="106"/>
      <c r="F82" s="30"/>
      <c r="G82" s="481">
        <v>0</v>
      </c>
      <c r="H82" s="481">
        <v>0</v>
      </c>
      <c r="I82" s="481">
        <v>0</v>
      </c>
      <c r="J82" s="481">
        <v>0</v>
      </c>
      <c r="K82" s="481">
        <v>0</v>
      </c>
      <c r="L82" s="481">
        <v>0</v>
      </c>
      <c r="M82" s="481">
        <v>0</v>
      </c>
      <c r="N82" s="481">
        <v>0</v>
      </c>
      <c r="O82" s="481">
        <v>0</v>
      </c>
      <c r="P82" s="481">
        <v>0</v>
      </c>
      <c r="Q82" s="481">
        <v>0</v>
      </c>
      <c r="R82" s="481">
        <v>0</v>
      </c>
      <c r="S82" s="482">
        <v>0</v>
      </c>
      <c r="T82" s="494">
        <v>0</v>
      </c>
      <c r="U82" s="484"/>
    </row>
    <row r="83" spans="1:22" s="95" customFormat="1" ht="15.6">
      <c r="A83" s="89" t="s">
        <v>40</v>
      </c>
      <c r="B83" s="90" t="s">
        <v>178</v>
      </c>
      <c r="C83" s="89"/>
      <c r="D83" s="89"/>
      <c r="E83" s="90"/>
      <c r="F83" s="93">
        <v>22</v>
      </c>
      <c r="G83" s="495">
        <f>SUM(G84:G92)</f>
        <v>0</v>
      </c>
      <c r="H83" s="478">
        <f t="shared" ref="H83:S83" si="9">SUM(H84:H92)</f>
        <v>0</v>
      </c>
      <c r="I83" s="478">
        <f t="shared" si="9"/>
        <v>0</v>
      </c>
      <c r="J83" s="478">
        <f t="shared" si="9"/>
        <v>0</v>
      </c>
      <c r="K83" s="478">
        <f t="shared" si="9"/>
        <v>0</v>
      </c>
      <c r="L83" s="478">
        <f t="shared" si="9"/>
        <v>0</v>
      </c>
      <c r="M83" s="478">
        <f t="shared" si="9"/>
        <v>0</v>
      </c>
      <c r="N83" s="478">
        <f t="shared" si="9"/>
        <v>0</v>
      </c>
      <c r="O83" s="478">
        <f t="shared" si="9"/>
        <v>0</v>
      </c>
      <c r="P83" s="478">
        <f t="shared" si="9"/>
        <v>0</v>
      </c>
      <c r="Q83" s="478">
        <f t="shared" si="9"/>
        <v>0</v>
      </c>
      <c r="R83" s="478">
        <f t="shared" si="9"/>
        <v>0</v>
      </c>
      <c r="S83" s="479">
        <f t="shared" si="9"/>
        <v>0</v>
      </c>
      <c r="T83" s="493">
        <f>VLOOKUP(F83,$F$67:$S$103,$Y$142+1)</f>
        <v>22</v>
      </c>
      <c r="U83" s="480">
        <f>SUM(G83:S83)</f>
        <v>0</v>
      </c>
    </row>
    <row r="84" spans="1:22" s="14" customFormat="1" ht="15.6">
      <c r="A84" s="79"/>
      <c r="B84" s="107" t="s">
        <v>445</v>
      </c>
      <c r="C84" s="108"/>
      <c r="D84" s="2"/>
      <c r="E84" s="106"/>
      <c r="F84" s="109"/>
      <c r="G84" s="481"/>
      <c r="H84" s="481">
        <v>0</v>
      </c>
      <c r="I84" s="481">
        <v>0</v>
      </c>
      <c r="J84" s="481">
        <v>0</v>
      </c>
      <c r="K84" s="481">
        <v>0</v>
      </c>
      <c r="L84" s="481">
        <v>0</v>
      </c>
      <c r="M84" s="481">
        <v>0</v>
      </c>
      <c r="N84" s="481">
        <v>0</v>
      </c>
      <c r="O84" s="481">
        <v>0</v>
      </c>
      <c r="P84" s="481">
        <v>0</v>
      </c>
      <c r="Q84" s="481">
        <v>0</v>
      </c>
      <c r="R84" s="481">
        <v>0</v>
      </c>
      <c r="S84" s="482">
        <v>0</v>
      </c>
      <c r="T84" s="487"/>
      <c r="U84" s="484"/>
    </row>
    <row r="85" spans="1:22" s="14" customFormat="1" ht="15.6">
      <c r="A85" s="79"/>
      <c r="B85" s="107"/>
      <c r="C85" s="108"/>
      <c r="D85" s="2"/>
      <c r="E85" s="106"/>
      <c r="F85" s="109"/>
      <c r="G85" s="481">
        <v>0</v>
      </c>
      <c r="H85" s="481">
        <v>0</v>
      </c>
      <c r="I85" s="481">
        <v>0</v>
      </c>
      <c r="J85" s="481">
        <v>0</v>
      </c>
      <c r="K85" s="481">
        <v>0</v>
      </c>
      <c r="L85" s="481">
        <v>0</v>
      </c>
      <c r="M85" s="481">
        <v>0</v>
      </c>
      <c r="N85" s="481">
        <v>0</v>
      </c>
      <c r="O85" s="481">
        <v>0</v>
      </c>
      <c r="P85" s="481">
        <v>0</v>
      </c>
      <c r="Q85" s="481">
        <v>0</v>
      </c>
      <c r="R85" s="481">
        <v>0</v>
      </c>
      <c r="S85" s="482">
        <v>0</v>
      </c>
      <c r="T85" s="487"/>
      <c r="U85" s="484"/>
    </row>
    <row r="86" spans="1:22" s="14" customFormat="1" ht="15.6">
      <c r="A86" s="79"/>
      <c r="B86" s="107"/>
      <c r="C86" s="108"/>
      <c r="D86" s="2"/>
      <c r="E86" s="106"/>
      <c r="F86" s="109"/>
      <c r="G86" s="481">
        <v>0</v>
      </c>
      <c r="H86" s="481">
        <v>0</v>
      </c>
      <c r="I86" s="481">
        <v>0</v>
      </c>
      <c r="J86" s="481">
        <v>0</v>
      </c>
      <c r="K86" s="481">
        <v>0</v>
      </c>
      <c r="L86" s="481">
        <v>0</v>
      </c>
      <c r="M86" s="481">
        <v>0</v>
      </c>
      <c r="N86" s="481">
        <v>0</v>
      </c>
      <c r="O86" s="481">
        <v>0</v>
      </c>
      <c r="P86" s="481">
        <v>0</v>
      </c>
      <c r="Q86" s="481">
        <v>0</v>
      </c>
      <c r="R86" s="481">
        <v>0</v>
      </c>
      <c r="S86" s="482">
        <v>0</v>
      </c>
      <c r="T86" s="487"/>
      <c r="U86" s="484"/>
    </row>
    <row r="87" spans="1:22" s="14" customFormat="1" ht="15.6">
      <c r="A87" s="79"/>
      <c r="B87" s="107"/>
      <c r="C87" s="108"/>
      <c r="D87" s="2"/>
      <c r="E87" s="106"/>
      <c r="F87" s="109"/>
      <c r="G87" s="481">
        <v>0</v>
      </c>
      <c r="H87" s="481">
        <v>0</v>
      </c>
      <c r="I87" s="481">
        <v>0</v>
      </c>
      <c r="J87" s="481">
        <v>0</v>
      </c>
      <c r="K87" s="481">
        <v>0</v>
      </c>
      <c r="L87" s="481">
        <v>0</v>
      </c>
      <c r="M87" s="481">
        <v>0</v>
      </c>
      <c r="N87" s="481">
        <v>0</v>
      </c>
      <c r="O87" s="481">
        <v>0</v>
      </c>
      <c r="P87" s="481">
        <v>0</v>
      </c>
      <c r="Q87" s="481">
        <v>0</v>
      </c>
      <c r="R87" s="481">
        <v>0</v>
      </c>
      <c r="S87" s="482">
        <v>0</v>
      </c>
      <c r="T87" s="487"/>
      <c r="U87" s="484"/>
    </row>
    <row r="88" spans="1:22" s="14" customFormat="1" ht="15.6">
      <c r="A88" s="79"/>
      <c r="B88" s="107"/>
      <c r="C88" s="108"/>
      <c r="D88" s="2"/>
      <c r="E88" s="106"/>
      <c r="F88" s="109"/>
      <c r="G88" s="481">
        <v>0</v>
      </c>
      <c r="H88" s="481">
        <v>0</v>
      </c>
      <c r="I88" s="481">
        <v>0</v>
      </c>
      <c r="J88" s="481">
        <v>0</v>
      </c>
      <c r="K88" s="481">
        <v>0</v>
      </c>
      <c r="L88" s="481">
        <v>0</v>
      </c>
      <c r="M88" s="481">
        <v>0</v>
      </c>
      <c r="N88" s="481">
        <v>0</v>
      </c>
      <c r="O88" s="481">
        <v>0</v>
      </c>
      <c r="P88" s="481">
        <v>0</v>
      </c>
      <c r="Q88" s="481">
        <v>0</v>
      </c>
      <c r="R88" s="481">
        <v>0</v>
      </c>
      <c r="S88" s="482">
        <v>0</v>
      </c>
      <c r="T88" s="487"/>
      <c r="U88" s="484"/>
    </row>
    <row r="89" spans="1:22" s="14" customFormat="1" ht="15.6">
      <c r="A89" s="79"/>
      <c r="B89" s="107"/>
      <c r="C89" s="108"/>
      <c r="D89" s="2"/>
      <c r="E89" s="106"/>
      <c r="F89" s="109"/>
      <c r="G89" s="481">
        <v>0</v>
      </c>
      <c r="H89" s="481">
        <v>0</v>
      </c>
      <c r="I89" s="481">
        <v>0</v>
      </c>
      <c r="J89" s="481">
        <v>0</v>
      </c>
      <c r="K89" s="481">
        <v>0</v>
      </c>
      <c r="L89" s="481">
        <v>0</v>
      </c>
      <c r="M89" s="481">
        <v>0</v>
      </c>
      <c r="N89" s="481">
        <v>0</v>
      </c>
      <c r="O89" s="481">
        <v>0</v>
      </c>
      <c r="P89" s="481">
        <v>0</v>
      </c>
      <c r="Q89" s="481">
        <v>0</v>
      </c>
      <c r="R89" s="481">
        <v>0</v>
      </c>
      <c r="S89" s="482">
        <v>0</v>
      </c>
      <c r="T89" s="487"/>
      <c r="U89" s="484"/>
    </row>
    <row r="90" spans="1:22" s="14" customFormat="1" ht="15.6">
      <c r="A90" s="79"/>
      <c r="B90" s="107"/>
      <c r="C90" s="108"/>
      <c r="D90" s="2"/>
      <c r="E90" s="106"/>
      <c r="F90" s="109"/>
      <c r="G90" s="481">
        <v>0</v>
      </c>
      <c r="H90" s="481">
        <v>0</v>
      </c>
      <c r="I90" s="481">
        <v>0</v>
      </c>
      <c r="J90" s="481">
        <v>0</v>
      </c>
      <c r="K90" s="481">
        <v>0</v>
      </c>
      <c r="L90" s="481">
        <v>0</v>
      </c>
      <c r="M90" s="481">
        <v>0</v>
      </c>
      <c r="N90" s="481">
        <v>0</v>
      </c>
      <c r="O90" s="481">
        <v>0</v>
      </c>
      <c r="P90" s="481">
        <v>0</v>
      </c>
      <c r="Q90" s="481">
        <v>0</v>
      </c>
      <c r="R90" s="481">
        <v>0</v>
      </c>
      <c r="S90" s="482">
        <v>0</v>
      </c>
      <c r="T90" s="487"/>
      <c r="U90" s="484"/>
    </row>
    <row r="91" spans="1:22" s="14" customFormat="1" ht="15.6">
      <c r="A91" s="79"/>
      <c r="B91" s="107"/>
      <c r="C91" s="108"/>
      <c r="D91" s="2"/>
      <c r="E91" s="106"/>
      <c r="F91" s="109"/>
      <c r="G91" s="481">
        <v>0</v>
      </c>
      <c r="H91" s="481">
        <v>0</v>
      </c>
      <c r="I91" s="481">
        <v>0</v>
      </c>
      <c r="J91" s="481">
        <v>0</v>
      </c>
      <c r="K91" s="481">
        <v>0</v>
      </c>
      <c r="L91" s="481">
        <v>0</v>
      </c>
      <c r="M91" s="481">
        <v>0</v>
      </c>
      <c r="N91" s="481">
        <v>0</v>
      </c>
      <c r="O91" s="481">
        <v>0</v>
      </c>
      <c r="P91" s="481">
        <v>0</v>
      </c>
      <c r="Q91" s="481">
        <v>0</v>
      </c>
      <c r="R91" s="481">
        <v>0</v>
      </c>
      <c r="S91" s="482">
        <v>0</v>
      </c>
      <c r="T91" s="487"/>
      <c r="U91" s="484"/>
    </row>
    <row r="92" spans="1:22" s="14" customFormat="1" ht="15.6">
      <c r="A92" s="79"/>
      <c r="B92" s="107"/>
      <c r="C92" s="108"/>
      <c r="D92" s="2"/>
      <c r="E92" s="106"/>
      <c r="F92" s="109"/>
      <c r="G92" s="481">
        <v>0</v>
      </c>
      <c r="H92" s="481">
        <v>0</v>
      </c>
      <c r="I92" s="481">
        <v>0</v>
      </c>
      <c r="J92" s="481">
        <v>0</v>
      </c>
      <c r="K92" s="481">
        <v>0</v>
      </c>
      <c r="L92" s="481">
        <v>0</v>
      </c>
      <c r="M92" s="481">
        <v>0</v>
      </c>
      <c r="N92" s="481">
        <v>0</v>
      </c>
      <c r="O92" s="481">
        <v>0</v>
      </c>
      <c r="P92" s="481">
        <v>0</v>
      </c>
      <c r="Q92" s="481">
        <v>0</v>
      </c>
      <c r="R92" s="481">
        <v>0</v>
      </c>
      <c r="S92" s="482">
        <v>0</v>
      </c>
      <c r="T92" s="487"/>
      <c r="U92" s="484"/>
    </row>
    <row r="93" spans="1:22" s="86" customFormat="1" ht="13.8" thickBot="1">
      <c r="G93" s="496"/>
      <c r="H93" s="496"/>
      <c r="I93" s="496"/>
      <c r="J93" s="496"/>
      <c r="K93" s="496"/>
      <c r="L93" s="496"/>
      <c r="M93" s="496"/>
      <c r="N93" s="496"/>
      <c r="O93" s="496"/>
      <c r="P93" s="496"/>
      <c r="Q93" s="496"/>
      <c r="R93" s="496"/>
      <c r="S93" s="496"/>
      <c r="T93" s="496"/>
      <c r="U93" s="497"/>
      <c r="V93" s="103"/>
    </row>
    <row r="94" spans="1:22" s="86" customFormat="1" ht="14.4" thickTop="1" thickBot="1">
      <c r="C94" s="86" t="s">
        <v>222</v>
      </c>
      <c r="G94" s="498">
        <f t="shared" ref="G94:S94" si="10">G5+G9+G10+G11+G28+G29+G30+G31+G51+G54+G55+G60+G61+G62+G63+G64+G65+G66+G67+G77+G78+G83</f>
        <v>0</v>
      </c>
      <c r="H94" s="498">
        <f t="shared" si="10"/>
        <v>0</v>
      </c>
      <c r="I94" s="498">
        <f t="shared" si="10"/>
        <v>0</v>
      </c>
      <c r="J94" s="498">
        <f t="shared" si="10"/>
        <v>0</v>
      </c>
      <c r="K94" s="498">
        <f t="shared" si="10"/>
        <v>0</v>
      </c>
      <c r="L94" s="498">
        <f t="shared" si="10"/>
        <v>0</v>
      </c>
      <c r="M94" s="498">
        <f t="shared" si="10"/>
        <v>0</v>
      </c>
      <c r="N94" s="498">
        <f t="shared" si="10"/>
        <v>0</v>
      </c>
      <c r="O94" s="498">
        <f t="shared" si="10"/>
        <v>0</v>
      </c>
      <c r="P94" s="498">
        <f t="shared" si="10"/>
        <v>0</v>
      </c>
      <c r="Q94" s="498">
        <f t="shared" si="10"/>
        <v>0</v>
      </c>
      <c r="R94" s="498">
        <f t="shared" si="10"/>
        <v>0</v>
      </c>
      <c r="S94" s="498">
        <f t="shared" si="10"/>
        <v>0</v>
      </c>
      <c r="T94" s="499">
        <f>T5+T9+T10+T11+T28+T29+T30+T51+T54+T55+T60+T61+T62+T63+T64+T65+T66+T67+T77+T78+T83</f>
        <v>43</v>
      </c>
      <c r="U94" s="500">
        <f>U5+U9+U10+U11+U28+U29+U30+U31+U51+U54+U55+U60+U61+U62+U63+U64+U65+U66+U67+U77+U78+U83</f>
        <v>0</v>
      </c>
      <c r="V94" s="103"/>
    </row>
    <row r="95" spans="1:22" ht="13.8" thickTop="1"/>
  </sheetData>
  <sheetProtection algorithmName="SHA-512" hashValue="ywQaRQZzYuna5/9xPbomDvpuGtDArsncwuMZsnZa5bpF0Sh2nSOZZfk55XYYAVHySzprkkdhTG9kPRHLTqaRVg==" saltValue="VO3ZQPpKVv3SM4LeJTItqQ==" spinCount="100000" sheet="1"/>
  <customSheetViews>
    <customSheetView guid="{F9AD76E4-BA12-48A8-B026-0F4EAD2A2C7C}" showPageBreaks="1" printArea="1" hiddenColumns="1" showRuler="0">
      <pane ySplit="3" topLeftCell="A4" activePane="bottomLeft" state="frozen"/>
      <selection pane="bottomLeft" activeCell="N6" sqref="N6:N8"/>
      <rowBreaks count="2" manualBreakCount="2">
        <brk id="39" max="20" man="1"/>
        <brk id="79" max="20" man="1"/>
      </rowBreaks>
      <pageMargins left="0.31" right="0.18" top="0.53" bottom="0.42" header="0.18" footer="0.18"/>
      <pageSetup scale="75" orientation="landscape" cellComments="asDisplayed" r:id="rId1"/>
      <headerFooter alignWithMargins="0">
        <oddHeader>&amp;C&amp;"Arial,Bold"Milwaukee County Department of Health &amp; Human Services (DHHS)
Detailed Expenses Report</oddHeader>
        <oddFooter>&amp;L&amp;A&amp;RPage &amp;P of &amp;N</oddFooter>
      </headerFooter>
    </customSheetView>
  </customSheetViews>
  <mergeCells count="57">
    <mergeCell ref="B35:E35"/>
    <mergeCell ref="B38:E38"/>
    <mergeCell ref="B79:E79"/>
    <mergeCell ref="B9:E9"/>
    <mergeCell ref="B10:E10"/>
    <mergeCell ref="B11:E11"/>
    <mergeCell ref="B19:E19"/>
    <mergeCell ref="B22:E22"/>
    <mergeCell ref="B36:E36"/>
    <mergeCell ref="B37:E37"/>
    <mergeCell ref="B56:E56"/>
    <mergeCell ref="B77:E77"/>
    <mergeCell ref="B78:E78"/>
    <mergeCell ref="B63:E63"/>
    <mergeCell ref="B64:E64"/>
    <mergeCell ref="B65:E65"/>
    <mergeCell ref="B1:E1"/>
    <mergeCell ref="B2:E2"/>
    <mergeCell ref="B3:E3"/>
    <mergeCell ref="B32:E32"/>
    <mergeCell ref="B33:E33"/>
    <mergeCell ref="B18:E18"/>
    <mergeCell ref="B23:E23"/>
    <mergeCell ref="B15:E15"/>
    <mergeCell ref="B28:E28"/>
    <mergeCell ref="B29:E29"/>
    <mergeCell ref="B30:E30"/>
    <mergeCell ref="B55:E55"/>
    <mergeCell ref="B67:E67"/>
    <mergeCell ref="B62:E62"/>
    <mergeCell ref="B57:E57"/>
    <mergeCell ref="B52:E52"/>
    <mergeCell ref="B53:E53"/>
    <mergeCell ref="B58:E58"/>
    <mergeCell ref="B59:E59"/>
    <mergeCell ref="B75:E75"/>
    <mergeCell ref="B76:E76"/>
    <mergeCell ref="B71:E71"/>
    <mergeCell ref="B66:E66"/>
    <mergeCell ref="B68:E68"/>
    <mergeCell ref="B72:E72"/>
    <mergeCell ref="B73:E73"/>
    <mergeCell ref="B74:E74"/>
    <mergeCell ref="B70:E70"/>
    <mergeCell ref="B69:E69"/>
    <mergeCell ref="B51:E51"/>
    <mergeCell ref="B39:E39"/>
    <mergeCell ref="B41:E41"/>
    <mergeCell ref="B48:E48"/>
    <mergeCell ref="B49:E49"/>
    <mergeCell ref="B50:E50"/>
    <mergeCell ref="B42:E42"/>
    <mergeCell ref="B43:E43"/>
    <mergeCell ref="B44:E44"/>
    <mergeCell ref="B45:E45"/>
    <mergeCell ref="B46:E46"/>
    <mergeCell ref="B47:E47"/>
  </mergeCells>
  <phoneticPr fontId="0" type="noConversion"/>
  <pageMargins left="0.25" right="0.25" top="0.72" bottom="0.49" header="0.2" footer="0.3"/>
  <pageSetup scale="70" orientation="landscape" r:id="rId2"/>
  <headerFooter alignWithMargins="0">
    <oddHeader>&amp;C&amp;"Times New Roman,Bold"&amp;16Milwaukee County Department of Health and Human Services &amp;"Arial,Bold"&amp;10 &amp;"Times New Roman,Bold"&amp;12Expenses Detailed Report</oddHeader>
    <oddFooter>&amp;C&amp;A&amp;RRevised  1/18/23</oddFooter>
  </headerFooter>
  <rowBreaks count="2" manualBreakCount="2">
    <brk id="39" max="20" man="1"/>
    <brk id="82" max="20" man="1"/>
  </rowBreaks>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V500"/>
  <sheetViews>
    <sheetView zoomScaleNormal="100" workbookViewId="0">
      <pane ySplit="7" topLeftCell="A8" activePane="bottomLeft" state="frozen"/>
      <selection activeCell="AB12" sqref="AB12"/>
      <selection pane="bottomLeft" activeCell="C14" sqref="C14"/>
    </sheetView>
  </sheetViews>
  <sheetFormatPr defaultColWidth="9.21875" defaultRowHeight="13.2"/>
  <cols>
    <col min="1" max="1" width="12.109375" customWidth="1"/>
    <col min="2" max="2" width="16" customWidth="1"/>
    <col min="3" max="3" width="58.44140625" customWidth="1"/>
    <col min="4" max="4" width="12.77734375" customWidth="1"/>
  </cols>
  <sheetData>
    <row r="1" spans="1:22" s="18" customFormat="1" ht="18" customHeight="1">
      <c r="A1" s="15" t="s">
        <v>11</v>
      </c>
      <c r="B1" s="630" t="str">
        <f>IF(Exp!B2=0," ",Exp!B2)</f>
        <v xml:space="preserve"> </v>
      </c>
      <c r="C1" s="630"/>
      <c r="D1" s="630"/>
      <c r="E1" s="16"/>
      <c r="F1" s="16"/>
      <c r="G1" s="16"/>
      <c r="H1" s="16"/>
      <c r="I1" s="16"/>
      <c r="J1" s="16"/>
      <c r="K1" s="16"/>
      <c r="L1" s="16"/>
      <c r="M1" s="16"/>
      <c r="N1" s="16"/>
      <c r="O1" s="16"/>
      <c r="P1" s="16"/>
      <c r="Q1" s="16"/>
      <c r="R1" s="16"/>
      <c r="S1" s="16"/>
      <c r="T1" s="17"/>
      <c r="U1" s="631"/>
      <c r="V1" s="631"/>
    </row>
    <row r="2" spans="1:22" ht="15.6">
      <c r="A2" s="15" t="s">
        <v>16</v>
      </c>
      <c r="B2" s="630" t="str">
        <f>IF(Exp!B6=0," ",Exp!B6)</f>
        <v xml:space="preserve"> </v>
      </c>
      <c r="C2" s="630"/>
      <c r="D2" s="630"/>
    </row>
    <row r="3" spans="1:22" ht="15.6">
      <c r="A3" s="632" t="s">
        <v>177</v>
      </c>
      <c r="B3" s="633"/>
      <c r="C3" s="633"/>
      <c r="D3" s="634"/>
      <c r="E3" s="110"/>
      <c r="F3" s="110"/>
    </row>
    <row r="5" spans="1:22">
      <c r="B5" s="157" t="s">
        <v>235</v>
      </c>
      <c r="C5" s="156" t="s">
        <v>261</v>
      </c>
      <c r="D5" s="139">
        <f>SUM(D8:D500)</f>
        <v>0</v>
      </c>
    </row>
    <row r="6" spans="1:22">
      <c r="D6" s="140">
        <f>'Exp-Details'!U52-D5</f>
        <v>0</v>
      </c>
    </row>
    <row r="7" spans="1:22" s="111" customFormat="1" ht="26.4">
      <c r="A7" s="31" t="s">
        <v>176</v>
      </c>
      <c r="B7" s="31" t="s">
        <v>174</v>
      </c>
      <c r="C7" s="31" t="s">
        <v>183</v>
      </c>
      <c r="D7" s="31" t="s">
        <v>184</v>
      </c>
    </row>
    <row r="8" spans="1:22" ht="15.6">
      <c r="A8" s="10"/>
      <c r="B8" s="1"/>
      <c r="C8" s="1"/>
      <c r="D8" s="8">
        <v>0</v>
      </c>
    </row>
    <row r="9" spans="1:22" ht="15.6">
      <c r="A9" s="10"/>
      <c r="B9" s="1"/>
      <c r="C9" s="1"/>
      <c r="D9" s="8"/>
    </row>
    <row r="10" spans="1:22" ht="15.6">
      <c r="A10" s="10"/>
      <c r="B10" s="1"/>
      <c r="C10" s="1"/>
      <c r="D10" s="8"/>
    </row>
    <row r="11" spans="1:22" ht="15.6">
      <c r="A11" s="10"/>
      <c r="B11" s="1"/>
      <c r="C11" s="1"/>
      <c r="D11" s="8"/>
    </row>
    <row r="12" spans="1:22" ht="15.6">
      <c r="A12" s="10"/>
      <c r="B12" s="1"/>
      <c r="C12" s="1"/>
      <c r="D12" s="8"/>
    </row>
    <row r="13" spans="1:22" ht="15.6">
      <c r="A13" s="10"/>
      <c r="B13" s="1"/>
      <c r="C13" s="1"/>
      <c r="D13" s="8"/>
    </row>
    <row r="14" spans="1:22" ht="15.6">
      <c r="A14" s="10"/>
      <c r="B14" s="1"/>
      <c r="C14" s="1"/>
      <c r="D14" s="8"/>
    </row>
    <row r="15" spans="1:22" ht="15.6">
      <c r="A15" s="10"/>
      <c r="B15" s="1"/>
      <c r="C15" s="1"/>
      <c r="D15" s="8"/>
    </row>
    <row r="16" spans="1:22" ht="15.6">
      <c r="A16" s="10"/>
      <c r="B16" s="1"/>
      <c r="C16" s="1"/>
      <c r="D16" s="8"/>
    </row>
    <row r="17" spans="1:4" ht="15.6">
      <c r="A17" s="10"/>
      <c r="B17" s="1"/>
      <c r="C17" s="1"/>
      <c r="D17" s="8"/>
    </row>
    <row r="18" spans="1:4" ht="15.6">
      <c r="A18" s="10"/>
      <c r="B18" s="1"/>
      <c r="C18" s="1"/>
      <c r="D18" s="8"/>
    </row>
    <row r="19" spans="1:4" ht="15.6">
      <c r="A19" s="10"/>
      <c r="B19" s="1"/>
      <c r="C19" s="1"/>
      <c r="D19" s="8"/>
    </row>
    <row r="20" spans="1:4" ht="15.6">
      <c r="A20" s="10"/>
      <c r="B20" s="1"/>
      <c r="C20" s="1"/>
      <c r="D20" s="8"/>
    </row>
    <row r="21" spans="1:4" ht="15.6">
      <c r="A21" s="10"/>
      <c r="B21" s="1"/>
      <c r="C21" s="1"/>
      <c r="D21" s="8"/>
    </row>
    <row r="22" spans="1:4" ht="15.6">
      <c r="A22" s="10"/>
      <c r="B22" s="1"/>
      <c r="C22" s="1"/>
      <c r="D22" s="8"/>
    </row>
    <row r="23" spans="1:4" ht="15.6">
      <c r="A23" s="10"/>
      <c r="B23" s="1"/>
      <c r="C23" s="1"/>
      <c r="D23" s="8"/>
    </row>
    <row r="24" spans="1:4" ht="15.6">
      <c r="A24" s="10"/>
      <c r="B24" s="1"/>
      <c r="C24" s="1"/>
      <c r="D24" s="8"/>
    </row>
    <row r="25" spans="1:4" ht="15.6">
      <c r="A25" s="10"/>
      <c r="B25" s="1"/>
      <c r="C25" s="1"/>
      <c r="D25" s="8"/>
    </row>
    <row r="26" spans="1:4" ht="15.6">
      <c r="A26" s="10"/>
      <c r="B26" s="1"/>
      <c r="C26" s="1"/>
      <c r="D26" s="8"/>
    </row>
    <row r="27" spans="1:4" ht="15.6">
      <c r="A27" s="10"/>
      <c r="B27" s="1"/>
      <c r="C27" s="1"/>
      <c r="D27" s="8"/>
    </row>
    <row r="28" spans="1:4" ht="15.6">
      <c r="A28" s="10"/>
      <c r="B28" s="1"/>
      <c r="C28" s="1"/>
      <c r="D28" s="8"/>
    </row>
    <row r="29" spans="1:4" ht="15.6">
      <c r="A29" s="10"/>
      <c r="B29" s="1"/>
      <c r="C29" s="1"/>
      <c r="D29" s="8"/>
    </row>
    <row r="30" spans="1:4" ht="15.6">
      <c r="A30" s="10"/>
      <c r="B30" s="1"/>
      <c r="C30" s="1"/>
      <c r="D30" s="8"/>
    </row>
    <row r="31" spans="1:4" ht="15.6">
      <c r="A31" s="10"/>
      <c r="B31" s="1"/>
      <c r="C31" s="1"/>
      <c r="D31" s="8"/>
    </row>
    <row r="32" spans="1:4" ht="15.6">
      <c r="A32" s="10"/>
      <c r="B32" s="1"/>
      <c r="C32" s="1"/>
      <c r="D32" s="8"/>
    </row>
    <row r="33" spans="1:4" ht="15.6">
      <c r="A33" s="10"/>
      <c r="B33" s="1"/>
      <c r="C33" s="1"/>
      <c r="D33" s="8"/>
    </row>
    <row r="34" spans="1:4" ht="15.6">
      <c r="A34" s="10"/>
      <c r="B34" s="1"/>
      <c r="C34" s="1"/>
      <c r="D34" s="8"/>
    </row>
    <row r="35" spans="1:4" ht="15.6">
      <c r="A35" s="10"/>
      <c r="B35" s="1"/>
      <c r="C35" s="1"/>
      <c r="D35" s="8"/>
    </row>
    <row r="36" spans="1:4" ht="15.6">
      <c r="A36" s="10"/>
      <c r="B36" s="1"/>
      <c r="C36" s="1"/>
      <c r="D36" s="8"/>
    </row>
    <row r="37" spans="1:4" ht="15.6">
      <c r="A37" s="10"/>
      <c r="B37" s="1"/>
      <c r="C37" s="1"/>
      <c r="D37" s="8"/>
    </row>
    <row r="38" spans="1:4" ht="15.6">
      <c r="A38" s="10"/>
      <c r="B38" s="1"/>
      <c r="C38" s="1"/>
      <c r="D38" s="8"/>
    </row>
    <row r="39" spans="1:4" ht="15.6">
      <c r="A39" s="10"/>
      <c r="B39" s="1"/>
      <c r="C39" s="1"/>
      <c r="D39" s="8"/>
    </row>
    <row r="40" spans="1:4" ht="15.6">
      <c r="A40" s="10"/>
      <c r="B40" s="1"/>
      <c r="C40" s="1"/>
      <c r="D40" s="8"/>
    </row>
    <row r="41" spans="1:4" ht="15.6">
      <c r="A41" s="10"/>
      <c r="B41" s="1"/>
      <c r="C41" s="1"/>
      <c r="D41" s="8"/>
    </row>
    <row r="42" spans="1:4" ht="15.6">
      <c r="A42" s="10"/>
      <c r="B42" s="1"/>
      <c r="C42" s="1"/>
      <c r="D42" s="8"/>
    </row>
    <row r="43" spans="1:4" ht="15.6">
      <c r="A43" s="10"/>
      <c r="B43" s="1"/>
      <c r="C43" s="1"/>
      <c r="D43" s="8"/>
    </row>
    <row r="44" spans="1:4" ht="15.6">
      <c r="A44" s="10"/>
      <c r="B44" s="1"/>
      <c r="C44" s="1"/>
      <c r="D44" s="8"/>
    </row>
    <row r="45" spans="1:4" ht="15.6">
      <c r="A45" s="10"/>
      <c r="B45" s="1"/>
      <c r="C45" s="1"/>
      <c r="D45" s="8"/>
    </row>
    <row r="46" spans="1:4" ht="15.6">
      <c r="A46" s="10"/>
      <c r="B46" s="1"/>
      <c r="C46" s="1"/>
      <c r="D46" s="8"/>
    </row>
    <row r="47" spans="1:4" ht="15.6">
      <c r="A47" s="10"/>
      <c r="B47" s="1"/>
      <c r="C47" s="1"/>
      <c r="D47" s="8"/>
    </row>
    <row r="48" spans="1:4" ht="15.6">
      <c r="A48" s="10"/>
      <c r="B48" s="1"/>
      <c r="C48" s="1"/>
      <c r="D48" s="8"/>
    </row>
    <row r="49" spans="1:4" ht="15.6">
      <c r="A49" s="10"/>
      <c r="B49" s="1"/>
      <c r="C49" s="1"/>
      <c r="D49" s="8"/>
    </row>
    <row r="50" spans="1:4" ht="15.6">
      <c r="A50" s="10"/>
      <c r="B50" s="1"/>
      <c r="C50" s="1"/>
      <c r="D50" s="8"/>
    </row>
    <row r="51" spans="1:4" ht="15.6">
      <c r="A51" s="10"/>
      <c r="B51" s="1"/>
      <c r="C51" s="1"/>
      <c r="D51" s="8"/>
    </row>
    <row r="52" spans="1:4" ht="15.6">
      <c r="A52" s="10"/>
      <c r="B52" s="1"/>
      <c r="C52" s="1"/>
      <c r="D52" s="8"/>
    </row>
    <row r="53" spans="1:4" ht="15.6">
      <c r="A53" s="10"/>
      <c r="B53" s="1"/>
      <c r="C53" s="1"/>
      <c r="D53" s="8"/>
    </row>
    <row r="54" spans="1:4" ht="15.6">
      <c r="A54" s="10"/>
      <c r="B54" s="1"/>
      <c r="C54" s="1"/>
      <c r="D54" s="8"/>
    </row>
    <row r="55" spans="1:4" ht="15.6">
      <c r="A55" s="10"/>
      <c r="B55" s="1"/>
      <c r="C55" s="1"/>
      <c r="D55" s="8"/>
    </row>
    <row r="56" spans="1:4" ht="15.6">
      <c r="A56" s="10"/>
      <c r="B56" s="1"/>
      <c r="C56" s="1"/>
      <c r="D56" s="8"/>
    </row>
    <row r="57" spans="1:4" ht="15.6">
      <c r="A57" s="10"/>
      <c r="B57" s="1"/>
      <c r="C57" s="1"/>
      <c r="D57" s="8"/>
    </row>
    <row r="58" spans="1:4" ht="15.6">
      <c r="A58" s="10"/>
      <c r="B58" s="1"/>
      <c r="C58" s="1"/>
      <c r="D58" s="8"/>
    </row>
    <row r="59" spans="1:4" ht="15.6">
      <c r="A59" s="10"/>
      <c r="B59" s="1"/>
      <c r="C59" s="1"/>
      <c r="D59" s="8"/>
    </row>
    <row r="60" spans="1:4" ht="15.6">
      <c r="A60" s="10"/>
      <c r="B60" s="1"/>
      <c r="C60" s="1"/>
      <c r="D60" s="8"/>
    </row>
    <row r="61" spans="1:4" ht="15.6">
      <c r="A61" s="10"/>
      <c r="B61" s="1"/>
      <c r="C61" s="1"/>
      <c r="D61" s="8"/>
    </row>
    <row r="62" spans="1:4" ht="15.6">
      <c r="A62" s="10"/>
      <c r="B62" s="1"/>
      <c r="C62" s="1"/>
      <c r="D62" s="8"/>
    </row>
    <row r="63" spans="1:4" ht="15.6">
      <c r="A63" s="10"/>
      <c r="B63" s="1"/>
      <c r="C63" s="1"/>
      <c r="D63" s="8"/>
    </row>
    <row r="64" spans="1:4" ht="15.6">
      <c r="A64" s="10"/>
      <c r="B64" s="1"/>
      <c r="C64" s="1"/>
      <c r="D64" s="8"/>
    </row>
    <row r="65" spans="1:4" ht="15.6">
      <c r="A65" s="10"/>
      <c r="B65" s="1"/>
      <c r="C65" s="1"/>
      <c r="D65" s="8"/>
    </row>
    <row r="66" spans="1:4" ht="15.6">
      <c r="A66" s="10"/>
      <c r="B66" s="1"/>
      <c r="C66" s="1"/>
      <c r="D66" s="8"/>
    </row>
    <row r="67" spans="1:4" ht="15.6">
      <c r="A67" s="10"/>
      <c r="B67" s="1"/>
      <c r="C67" s="1"/>
      <c r="D67" s="8"/>
    </row>
    <row r="68" spans="1:4" ht="15.6">
      <c r="A68" s="10"/>
      <c r="B68" s="1"/>
      <c r="C68" s="1"/>
      <c r="D68" s="8"/>
    </row>
    <row r="69" spans="1:4" ht="15.6">
      <c r="A69" s="10"/>
      <c r="B69" s="1"/>
      <c r="C69" s="1"/>
      <c r="D69" s="8"/>
    </row>
    <row r="70" spans="1:4" ht="15.6">
      <c r="A70" s="10"/>
      <c r="B70" s="1"/>
      <c r="C70" s="1"/>
      <c r="D70" s="8"/>
    </row>
    <row r="71" spans="1:4" ht="15.6">
      <c r="A71" s="10"/>
      <c r="B71" s="1"/>
      <c r="C71" s="1"/>
      <c r="D71" s="8"/>
    </row>
    <row r="72" spans="1:4" ht="15.6">
      <c r="A72" s="10"/>
      <c r="B72" s="1"/>
      <c r="C72" s="1"/>
      <c r="D72" s="8"/>
    </row>
    <row r="73" spans="1:4" ht="15.6">
      <c r="A73" s="10"/>
      <c r="B73" s="1"/>
      <c r="C73" s="1"/>
      <c r="D73" s="8"/>
    </row>
    <row r="74" spans="1:4" ht="15.6">
      <c r="A74" s="10"/>
      <c r="B74" s="1"/>
      <c r="C74" s="1"/>
      <c r="D74" s="8"/>
    </row>
    <row r="75" spans="1:4" ht="15.6">
      <c r="A75" s="10"/>
      <c r="B75" s="1"/>
      <c r="C75" s="1"/>
      <c r="D75" s="8"/>
    </row>
    <row r="76" spans="1:4" ht="15.6">
      <c r="A76" s="10"/>
      <c r="B76" s="1"/>
      <c r="C76" s="1"/>
      <c r="D76" s="8"/>
    </row>
    <row r="77" spans="1:4" ht="15.6">
      <c r="A77" s="10"/>
      <c r="B77" s="1"/>
      <c r="C77" s="1"/>
      <c r="D77" s="8"/>
    </row>
    <row r="78" spans="1:4" ht="15.6">
      <c r="A78" s="10"/>
      <c r="B78" s="1"/>
      <c r="C78" s="1"/>
      <c r="D78" s="8"/>
    </row>
    <row r="79" spans="1:4" ht="15.6">
      <c r="A79" s="10"/>
      <c r="B79" s="1"/>
      <c r="C79" s="1"/>
      <c r="D79" s="8"/>
    </row>
    <row r="80" spans="1:4" ht="15.6">
      <c r="A80" s="10"/>
      <c r="B80" s="1"/>
      <c r="C80" s="1"/>
      <c r="D80" s="8"/>
    </row>
    <row r="81" spans="1:4" ht="15.6">
      <c r="A81" s="10"/>
      <c r="B81" s="1"/>
      <c r="C81" s="1"/>
      <c r="D81" s="8"/>
    </row>
    <row r="82" spans="1:4" ht="15.6">
      <c r="A82" s="10"/>
      <c r="B82" s="1"/>
      <c r="C82" s="1"/>
      <c r="D82" s="8"/>
    </row>
    <row r="83" spans="1:4" ht="15.6">
      <c r="A83" s="10"/>
      <c r="B83" s="1"/>
      <c r="C83" s="1"/>
      <c r="D83" s="8"/>
    </row>
    <row r="84" spans="1:4" ht="15.6">
      <c r="A84" s="10"/>
      <c r="B84" s="1"/>
      <c r="C84" s="1"/>
      <c r="D84" s="8"/>
    </row>
    <row r="85" spans="1:4" ht="15.6">
      <c r="A85" s="10"/>
      <c r="B85" s="1"/>
      <c r="C85" s="1"/>
      <c r="D85" s="8"/>
    </row>
    <row r="86" spans="1:4" ht="15.6">
      <c r="A86" s="10"/>
      <c r="B86" s="1"/>
      <c r="C86" s="1"/>
      <c r="D86" s="8"/>
    </row>
    <row r="87" spans="1:4" ht="15.6">
      <c r="A87" s="10"/>
      <c r="B87" s="1"/>
      <c r="C87" s="1"/>
      <c r="D87" s="8"/>
    </row>
    <row r="88" spans="1:4" ht="15.6">
      <c r="A88" s="10"/>
      <c r="B88" s="1"/>
      <c r="C88" s="1"/>
      <c r="D88" s="8"/>
    </row>
    <row r="89" spans="1:4" ht="15.6">
      <c r="A89" s="10"/>
      <c r="B89" s="1"/>
      <c r="C89" s="1"/>
      <c r="D89" s="8"/>
    </row>
    <row r="90" spans="1:4" ht="15.6">
      <c r="A90" s="10"/>
      <c r="B90" s="1"/>
      <c r="C90" s="1"/>
      <c r="D90" s="8"/>
    </row>
    <row r="91" spans="1:4" ht="15.6">
      <c r="A91" s="10"/>
      <c r="B91" s="1"/>
      <c r="C91" s="1"/>
      <c r="D91" s="8"/>
    </row>
    <row r="92" spans="1:4" ht="15.6">
      <c r="A92" s="10"/>
      <c r="B92" s="1"/>
      <c r="C92" s="1"/>
      <c r="D92" s="8"/>
    </row>
    <row r="93" spans="1:4" ht="15.6">
      <c r="A93" s="10"/>
      <c r="B93" s="1"/>
      <c r="C93" s="1"/>
      <c r="D93" s="8"/>
    </row>
    <row r="94" spans="1:4" ht="15.6">
      <c r="A94" s="10"/>
      <c r="B94" s="1"/>
      <c r="C94" s="1"/>
      <c r="D94" s="8"/>
    </row>
    <row r="95" spans="1:4" ht="15.6">
      <c r="A95" s="10"/>
      <c r="B95" s="1"/>
      <c r="C95" s="1"/>
      <c r="D95" s="8"/>
    </row>
    <row r="96" spans="1:4" ht="15.6">
      <c r="A96" s="10"/>
      <c r="B96" s="1"/>
      <c r="C96" s="1"/>
      <c r="D96" s="8"/>
    </row>
    <row r="97" spans="1:4" ht="15.6">
      <c r="A97" s="10"/>
      <c r="B97" s="1"/>
      <c r="C97" s="1"/>
      <c r="D97" s="8">
        <v>0</v>
      </c>
    </row>
    <row r="98" spans="1:4" ht="15.6">
      <c r="A98" s="10"/>
      <c r="B98" s="1"/>
      <c r="C98" s="1"/>
      <c r="D98" s="8"/>
    </row>
    <row r="99" spans="1:4" ht="15.6">
      <c r="A99" s="10"/>
      <c r="B99" s="1"/>
      <c r="C99" s="1"/>
      <c r="D99" s="8"/>
    </row>
    <row r="100" spans="1:4" ht="15.6">
      <c r="A100" s="10"/>
      <c r="B100" s="1"/>
      <c r="C100" s="1"/>
      <c r="D100" s="8"/>
    </row>
    <row r="101" spans="1:4" ht="15.6">
      <c r="A101" s="10"/>
      <c r="B101" s="10"/>
      <c r="C101" s="10"/>
      <c r="D101" s="10"/>
    </row>
    <row r="102" spans="1:4" ht="15.6">
      <c r="A102" s="10"/>
      <c r="B102" s="10"/>
      <c r="C102" s="10"/>
      <c r="D102" s="10"/>
    </row>
    <row r="103" spans="1:4" ht="15.6">
      <c r="A103" s="10"/>
      <c r="B103" s="10"/>
      <c r="C103" s="10"/>
      <c r="D103" s="10"/>
    </row>
    <row r="104" spans="1:4" ht="15.6">
      <c r="A104" s="10"/>
      <c r="B104" s="10"/>
      <c r="C104" s="10"/>
      <c r="D104" s="10"/>
    </row>
    <row r="105" spans="1:4" ht="15.6">
      <c r="A105" s="10"/>
      <c r="B105" s="10"/>
      <c r="C105" s="10"/>
      <c r="D105" s="10"/>
    </row>
    <row r="106" spans="1:4" ht="15.6">
      <c r="A106" s="10"/>
      <c r="B106" s="10"/>
      <c r="C106" s="10"/>
      <c r="D106" s="10"/>
    </row>
    <row r="107" spans="1:4" ht="15.6">
      <c r="A107" s="10"/>
      <c r="B107" s="10"/>
      <c r="C107" s="10"/>
      <c r="D107" s="10"/>
    </row>
    <row r="108" spans="1:4" ht="15.6">
      <c r="A108" s="10"/>
      <c r="B108" s="10"/>
      <c r="C108" s="10"/>
      <c r="D108" s="10"/>
    </row>
    <row r="109" spans="1:4" ht="15.6">
      <c r="A109" s="10"/>
      <c r="B109" s="10"/>
      <c r="C109" s="10"/>
      <c r="D109" s="10"/>
    </row>
    <row r="110" spans="1:4" ht="15.6">
      <c r="A110" s="10"/>
      <c r="B110" s="10"/>
      <c r="C110" s="10"/>
      <c r="D110" s="10"/>
    </row>
    <row r="111" spans="1:4" ht="15.6">
      <c r="A111" s="10"/>
      <c r="B111" s="10"/>
      <c r="C111" s="10"/>
      <c r="D111" s="10"/>
    </row>
    <row r="112" spans="1:4" ht="15.6">
      <c r="A112" s="10"/>
      <c r="B112" s="10"/>
      <c r="C112" s="10"/>
      <c r="D112" s="10"/>
    </row>
    <row r="113" spans="1:4" ht="15.6">
      <c r="A113" s="10"/>
      <c r="B113" s="10"/>
      <c r="C113" s="10"/>
      <c r="D113" s="10"/>
    </row>
    <row r="114" spans="1:4" ht="15.6">
      <c r="A114" s="10"/>
      <c r="B114" s="10"/>
      <c r="C114" s="10"/>
      <c r="D114" s="10"/>
    </row>
    <row r="115" spans="1:4" ht="15.6">
      <c r="A115" s="10"/>
      <c r="B115" s="10"/>
      <c r="C115" s="10"/>
      <c r="D115" s="10"/>
    </row>
    <row r="116" spans="1:4" ht="15.6">
      <c r="A116" s="10"/>
      <c r="B116" s="10"/>
      <c r="C116" s="10"/>
      <c r="D116" s="10"/>
    </row>
    <row r="117" spans="1:4" ht="15.6">
      <c r="A117" s="10"/>
      <c r="B117" s="10"/>
      <c r="C117" s="10"/>
      <c r="D117" s="10"/>
    </row>
    <row r="118" spans="1:4" ht="15.6">
      <c r="A118" s="10"/>
      <c r="B118" s="10"/>
      <c r="C118" s="10"/>
      <c r="D118" s="10"/>
    </row>
    <row r="119" spans="1:4" ht="15.6">
      <c r="A119" s="10"/>
      <c r="B119" s="10"/>
      <c r="C119" s="10"/>
      <c r="D119" s="10"/>
    </row>
    <row r="120" spans="1:4" ht="15.6">
      <c r="A120" s="10"/>
      <c r="B120" s="10"/>
      <c r="C120" s="10"/>
      <c r="D120" s="10"/>
    </row>
    <row r="121" spans="1:4" ht="15.6">
      <c r="A121" s="10"/>
      <c r="B121" s="10"/>
      <c r="C121" s="10"/>
      <c r="D121" s="10"/>
    </row>
    <row r="122" spans="1:4" ht="15.6">
      <c r="A122" s="10"/>
      <c r="B122" s="10"/>
      <c r="C122" s="10"/>
      <c r="D122" s="10"/>
    </row>
    <row r="123" spans="1:4" ht="15.6">
      <c r="A123" s="10"/>
      <c r="B123" s="10"/>
      <c r="C123" s="10"/>
      <c r="D123" s="10"/>
    </row>
    <row r="124" spans="1:4" ht="15.6">
      <c r="A124" s="10"/>
      <c r="B124" s="10"/>
      <c r="C124" s="10"/>
      <c r="D124" s="10"/>
    </row>
    <row r="125" spans="1:4" ht="15.6">
      <c r="A125" s="10"/>
      <c r="B125" s="10"/>
      <c r="C125" s="10"/>
      <c r="D125" s="10"/>
    </row>
    <row r="126" spans="1:4" ht="15.6">
      <c r="A126" s="10"/>
      <c r="B126" s="10"/>
      <c r="C126" s="10"/>
      <c r="D126" s="10"/>
    </row>
    <row r="127" spans="1:4" ht="15.6">
      <c r="A127" s="10"/>
      <c r="B127" s="10"/>
      <c r="C127" s="10"/>
      <c r="D127" s="10"/>
    </row>
    <row r="128" spans="1:4" ht="15.6">
      <c r="A128" s="10"/>
      <c r="B128" s="10"/>
      <c r="C128" s="10"/>
      <c r="D128" s="10"/>
    </row>
    <row r="129" spans="1:4" ht="15.6">
      <c r="A129" s="10"/>
      <c r="B129" s="10"/>
      <c r="C129" s="10"/>
      <c r="D129" s="10"/>
    </row>
    <row r="130" spans="1:4" ht="15.6">
      <c r="A130" s="10"/>
      <c r="B130" s="10"/>
      <c r="C130" s="10"/>
      <c r="D130" s="10"/>
    </row>
    <row r="131" spans="1:4" ht="15.6">
      <c r="A131" s="10"/>
      <c r="B131" s="10"/>
      <c r="C131" s="10"/>
      <c r="D131" s="10"/>
    </row>
    <row r="132" spans="1:4" ht="15.6">
      <c r="A132" s="10"/>
      <c r="B132" s="10"/>
      <c r="C132" s="10"/>
      <c r="D132" s="10"/>
    </row>
    <row r="133" spans="1:4" ht="15.6">
      <c r="A133" s="10"/>
      <c r="B133" s="10"/>
      <c r="C133" s="10"/>
      <c r="D133" s="10"/>
    </row>
    <row r="134" spans="1:4" ht="15.6">
      <c r="A134" s="10"/>
      <c r="B134" s="10"/>
      <c r="C134" s="10"/>
      <c r="D134" s="10"/>
    </row>
    <row r="135" spans="1:4" ht="15.6">
      <c r="A135" s="10"/>
      <c r="B135" s="10"/>
      <c r="C135" s="10"/>
      <c r="D135" s="10"/>
    </row>
    <row r="136" spans="1:4" ht="15.6">
      <c r="A136" s="10"/>
      <c r="B136" s="10"/>
      <c r="C136" s="10"/>
      <c r="D136" s="10"/>
    </row>
    <row r="137" spans="1:4" ht="15.6">
      <c r="A137" s="10"/>
      <c r="B137" s="10"/>
      <c r="C137" s="10"/>
      <c r="D137" s="10"/>
    </row>
    <row r="138" spans="1:4" ht="15.6">
      <c r="A138" s="10"/>
      <c r="B138" s="10"/>
      <c r="C138" s="10"/>
      <c r="D138" s="10"/>
    </row>
    <row r="139" spans="1:4" ht="15.6">
      <c r="A139" s="10"/>
      <c r="B139" s="10"/>
      <c r="C139" s="10"/>
      <c r="D139" s="10"/>
    </row>
    <row r="140" spans="1:4" ht="15.6">
      <c r="A140" s="10"/>
      <c r="B140" s="10"/>
      <c r="C140" s="10"/>
      <c r="D140" s="10"/>
    </row>
    <row r="141" spans="1:4" ht="15.6">
      <c r="A141" s="10"/>
      <c r="B141" s="10"/>
      <c r="C141" s="10"/>
      <c r="D141" s="10"/>
    </row>
    <row r="142" spans="1:4" ht="15.6">
      <c r="A142" s="10"/>
      <c r="B142" s="10"/>
      <c r="C142" s="10"/>
      <c r="D142" s="10"/>
    </row>
    <row r="143" spans="1:4" ht="15.6">
      <c r="A143" s="10"/>
      <c r="B143" s="10"/>
      <c r="C143" s="10"/>
      <c r="D143" s="10"/>
    </row>
    <row r="144" spans="1:4" ht="15.6">
      <c r="A144" s="10"/>
      <c r="B144" s="10"/>
      <c r="C144" s="10"/>
      <c r="D144" s="10"/>
    </row>
    <row r="145" spans="1:4" ht="15.6">
      <c r="A145" s="10"/>
      <c r="B145" s="10"/>
      <c r="C145" s="10"/>
      <c r="D145" s="10"/>
    </row>
    <row r="146" spans="1:4" ht="15.6">
      <c r="A146" s="10"/>
      <c r="B146" s="10"/>
      <c r="C146" s="10"/>
      <c r="D146" s="10"/>
    </row>
    <row r="147" spans="1:4" ht="15.6">
      <c r="A147" s="10"/>
      <c r="B147" s="10"/>
      <c r="C147" s="10"/>
      <c r="D147" s="10"/>
    </row>
    <row r="148" spans="1:4" ht="15.6">
      <c r="A148" s="10"/>
      <c r="B148" s="10"/>
      <c r="C148" s="10"/>
      <c r="D148" s="10"/>
    </row>
    <row r="149" spans="1:4" ht="15.6">
      <c r="A149" s="10"/>
      <c r="B149" s="10"/>
      <c r="C149" s="10"/>
      <c r="D149" s="10"/>
    </row>
    <row r="150" spans="1:4" ht="15.6">
      <c r="A150" s="10"/>
      <c r="B150" s="10"/>
      <c r="C150" s="10"/>
      <c r="D150" s="10"/>
    </row>
    <row r="151" spans="1:4" ht="15.6">
      <c r="A151" s="10"/>
      <c r="B151" s="10"/>
      <c r="C151" s="10"/>
      <c r="D151" s="10"/>
    </row>
    <row r="152" spans="1:4" ht="15.6">
      <c r="A152" s="10"/>
      <c r="B152" s="10"/>
      <c r="C152" s="10"/>
      <c r="D152" s="10"/>
    </row>
    <row r="153" spans="1:4" ht="15.6">
      <c r="A153" s="10"/>
      <c r="B153" s="10"/>
      <c r="C153" s="10"/>
      <c r="D153" s="10"/>
    </row>
    <row r="154" spans="1:4" ht="15.6">
      <c r="A154" s="10"/>
      <c r="B154" s="10"/>
      <c r="C154" s="10"/>
      <c r="D154" s="10"/>
    </row>
    <row r="155" spans="1:4" ht="15.6">
      <c r="A155" s="10"/>
      <c r="B155" s="10"/>
      <c r="C155" s="10"/>
      <c r="D155" s="10"/>
    </row>
    <row r="156" spans="1:4" ht="15.6">
      <c r="A156" s="10"/>
      <c r="B156" s="10"/>
      <c r="C156" s="10"/>
      <c r="D156" s="10"/>
    </row>
    <row r="157" spans="1:4" ht="15.6">
      <c r="A157" s="10"/>
      <c r="B157" s="10"/>
      <c r="C157" s="10"/>
      <c r="D157" s="10"/>
    </row>
    <row r="158" spans="1:4" ht="15.6">
      <c r="A158" s="10"/>
      <c r="B158" s="10"/>
      <c r="C158" s="10"/>
      <c r="D158" s="10"/>
    </row>
    <row r="159" spans="1:4" ht="15.6">
      <c r="A159" s="10"/>
      <c r="B159" s="10"/>
      <c r="C159" s="10"/>
      <c r="D159" s="10"/>
    </row>
    <row r="160" spans="1:4" ht="15.6">
      <c r="A160" s="10"/>
      <c r="B160" s="10"/>
      <c r="C160" s="10"/>
      <c r="D160" s="10"/>
    </row>
    <row r="161" spans="1:4" ht="15.6">
      <c r="A161" s="10"/>
      <c r="B161" s="10"/>
      <c r="C161" s="10"/>
      <c r="D161" s="10"/>
    </row>
    <row r="162" spans="1:4" ht="15.6">
      <c r="A162" s="10"/>
      <c r="B162" s="10"/>
      <c r="C162" s="10"/>
      <c r="D162" s="10"/>
    </row>
    <row r="163" spans="1:4" ht="15.6">
      <c r="A163" s="10"/>
      <c r="B163" s="10"/>
      <c r="C163" s="10"/>
      <c r="D163" s="10"/>
    </row>
    <row r="164" spans="1:4" ht="15.6">
      <c r="A164" s="10"/>
      <c r="B164" s="10"/>
      <c r="C164" s="10"/>
      <c r="D164" s="10"/>
    </row>
    <row r="165" spans="1:4" ht="15.6">
      <c r="A165" s="10"/>
      <c r="B165" s="10"/>
      <c r="C165" s="10"/>
      <c r="D165" s="10"/>
    </row>
    <row r="166" spans="1:4" ht="15.6">
      <c r="A166" s="10"/>
      <c r="B166" s="10"/>
      <c r="C166" s="10"/>
      <c r="D166" s="10"/>
    </row>
    <row r="167" spans="1:4" ht="15.6">
      <c r="A167" s="10"/>
      <c r="B167" s="10"/>
      <c r="C167" s="10"/>
      <c r="D167" s="10"/>
    </row>
    <row r="168" spans="1:4" ht="15.6">
      <c r="A168" s="10"/>
      <c r="B168" s="10"/>
      <c r="C168" s="10"/>
      <c r="D168" s="10"/>
    </row>
    <row r="169" spans="1:4" ht="15.6">
      <c r="A169" s="10"/>
      <c r="B169" s="10"/>
      <c r="C169" s="10"/>
      <c r="D169" s="10"/>
    </row>
    <row r="170" spans="1:4" ht="15.6">
      <c r="A170" s="10"/>
      <c r="B170" s="10"/>
      <c r="C170" s="10"/>
      <c r="D170" s="10"/>
    </row>
    <row r="171" spans="1:4" ht="15.6">
      <c r="A171" s="10"/>
      <c r="B171" s="10"/>
      <c r="C171" s="10"/>
      <c r="D171" s="10"/>
    </row>
    <row r="172" spans="1:4" ht="15.6">
      <c r="A172" s="10"/>
      <c r="B172" s="10"/>
      <c r="C172" s="10"/>
      <c r="D172" s="10"/>
    </row>
    <row r="173" spans="1:4" ht="15.6">
      <c r="A173" s="10"/>
      <c r="B173" s="10"/>
      <c r="C173" s="10"/>
      <c r="D173" s="10"/>
    </row>
    <row r="174" spans="1:4" ht="15.6">
      <c r="A174" s="10"/>
      <c r="B174" s="10"/>
      <c r="C174" s="10"/>
      <c r="D174" s="10"/>
    </row>
    <row r="175" spans="1:4" ht="15.6">
      <c r="A175" s="10"/>
      <c r="B175" s="10"/>
      <c r="C175" s="10"/>
      <c r="D175" s="10"/>
    </row>
    <row r="176" spans="1:4" ht="15.6">
      <c r="A176" s="10"/>
      <c r="B176" s="10"/>
      <c r="C176" s="10"/>
      <c r="D176" s="10"/>
    </row>
    <row r="177" spans="1:4" ht="15.6">
      <c r="A177" s="10"/>
      <c r="B177" s="10"/>
      <c r="C177" s="10"/>
      <c r="D177" s="10"/>
    </row>
    <row r="178" spans="1:4" ht="15.6">
      <c r="A178" s="10"/>
      <c r="B178" s="10"/>
      <c r="C178" s="10"/>
      <c r="D178" s="10"/>
    </row>
    <row r="179" spans="1:4" ht="15.6">
      <c r="A179" s="10"/>
      <c r="B179" s="10"/>
      <c r="C179" s="10"/>
      <c r="D179" s="10"/>
    </row>
    <row r="180" spans="1:4" ht="15.6">
      <c r="A180" s="10"/>
      <c r="B180" s="10"/>
      <c r="C180" s="10"/>
      <c r="D180" s="10"/>
    </row>
    <row r="181" spans="1:4" ht="15.6">
      <c r="A181" s="10"/>
      <c r="B181" s="10"/>
      <c r="C181" s="10"/>
      <c r="D181" s="10"/>
    </row>
    <row r="182" spans="1:4" ht="15.6">
      <c r="A182" s="10"/>
      <c r="B182" s="10"/>
      <c r="C182" s="10"/>
      <c r="D182" s="10"/>
    </row>
    <row r="183" spans="1:4" ht="15.6">
      <c r="A183" s="10"/>
      <c r="B183" s="10"/>
      <c r="C183" s="10"/>
      <c r="D183" s="10"/>
    </row>
    <row r="184" spans="1:4" ht="15.6">
      <c r="A184" s="10"/>
      <c r="B184" s="10"/>
      <c r="C184" s="10"/>
      <c r="D184" s="10"/>
    </row>
    <row r="185" spans="1:4" ht="15.6">
      <c r="A185" s="10"/>
      <c r="B185" s="10"/>
      <c r="C185" s="10"/>
      <c r="D185" s="10"/>
    </row>
    <row r="186" spans="1:4" ht="15.6">
      <c r="A186" s="10"/>
      <c r="B186" s="10"/>
      <c r="C186" s="10"/>
      <c r="D186" s="10"/>
    </row>
    <row r="187" spans="1:4" ht="15.6">
      <c r="A187" s="10"/>
      <c r="B187" s="10"/>
      <c r="C187" s="10"/>
      <c r="D187" s="10"/>
    </row>
    <row r="188" spans="1:4" ht="15.6">
      <c r="A188" s="10"/>
      <c r="B188" s="10"/>
      <c r="C188" s="10"/>
      <c r="D188" s="10"/>
    </row>
    <row r="189" spans="1:4" ht="15.6">
      <c r="A189" s="10"/>
      <c r="B189" s="10"/>
      <c r="C189" s="10"/>
      <c r="D189" s="10"/>
    </row>
    <row r="190" spans="1:4" ht="15.6">
      <c r="A190" s="10"/>
      <c r="B190" s="10"/>
      <c r="C190" s="10"/>
      <c r="D190" s="10"/>
    </row>
    <row r="191" spans="1:4" ht="15.6">
      <c r="A191" s="10"/>
      <c r="B191" s="10"/>
      <c r="C191" s="10"/>
      <c r="D191" s="10"/>
    </row>
    <row r="192" spans="1:4" ht="15.6">
      <c r="A192" s="10"/>
      <c r="B192" s="10"/>
      <c r="C192" s="10"/>
      <c r="D192" s="10"/>
    </row>
    <row r="193" spans="1:4" ht="15.6">
      <c r="A193" s="10"/>
      <c r="B193" s="10"/>
      <c r="C193" s="10"/>
      <c r="D193" s="10"/>
    </row>
    <row r="194" spans="1:4" ht="15.6">
      <c r="A194" s="10"/>
      <c r="B194" s="10"/>
      <c r="C194" s="10"/>
      <c r="D194" s="10"/>
    </row>
    <row r="195" spans="1:4" ht="15.6">
      <c r="A195" s="10"/>
      <c r="B195" s="10"/>
      <c r="C195" s="10"/>
      <c r="D195" s="10"/>
    </row>
    <row r="196" spans="1:4" ht="15.6">
      <c r="A196" s="10"/>
      <c r="B196" s="10"/>
      <c r="C196" s="10"/>
      <c r="D196" s="10"/>
    </row>
    <row r="197" spans="1:4" ht="15.6">
      <c r="A197" s="10"/>
      <c r="B197" s="10"/>
      <c r="C197" s="10"/>
      <c r="D197" s="10"/>
    </row>
    <row r="198" spans="1:4" ht="15.6">
      <c r="A198" s="10"/>
      <c r="B198" s="10"/>
      <c r="C198" s="10"/>
      <c r="D198" s="10"/>
    </row>
    <row r="199" spans="1:4" ht="15.6">
      <c r="A199" s="10"/>
      <c r="B199" s="10"/>
      <c r="C199" s="10"/>
      <c r="D199" s="10"/>
    </row>
    <row r="200" spans="1:4" ht="15.6">
      <c r="A200" s="10"/>
      <c r="B200" s="10"/>
      <c r="C200" s="10"/>
      <c r="D200" s="10"/>
    </row>
    <row r="201" spans="1:4" ht="15.6">
      <c r="A201" s="10"/>
      <c r="B201" s="10"/>
      <c r="C201" s="10"/>
      <c r="D201" s="10"/>
    </row>
    <row r="202" spans="1:4" ht="15.6">
      <c r="A202" s="10"/>
      <c r="B202" s="10"/>
      <c r="C202" s="10"/>
      <c r="D202" s="10"/>
    </row>
    <row r="203" spans="1:4" ht="15.6">
      <c r="A203" s="10"/>
      <c r="B203" s="10"/>
      <c r="C203" s="10"/>
      <c r="D203" s="10"/>
    </row>
    <row r="204" spans="1:4" ht="15.6">
      <c r="A204" s="10"/>
      <c r="B204" s="10"/>
      <c r="C204" s="10"/>
      <c r="D204" s="10"/>
    </row>
    <row r="205" spans="1:4" ht="15.6">
      <c r="A205" s="10"/>
      <c r="B205" s="10"/>
      <c r="C205" s="10"/>
      <c r="D205" s="10"/>
    </row>
    <row r="206" spans="1:4" ht="15.6">
      <c r="A206" s="10"/>
      <c r="B206" s="10"/>
      <c r="C206" s="10"/>
      <c r="D206" s="10"/>
    </row>
    <row r="207" spans="1:4" ht="15.6">
      <c r="A207" s="10"/>
      <c r="B207" s="10"/>
      <c r="C207" s="10"/>
      <c r="D207" s="10"/>
    </row>
    <row r="208" spans="1:4" ht="15.6">
      <c r="A208" s="10"/>
      <c r="B208" s="10"/>
      <c r="C208" s="10"/>
      <c r="D208" s="10"/>
    </row>
    <row r="209" spans="1:4" ht="15.6">
      <c r="A209" s="10"/>
      <c r="B209" s="10"/>
      <c r="C209" s="10"/>
      <c r="D209" s="10"/>
    </row>
    <row r="210" spans="1:4" ht="15.6">
      <c r="A210" s="10"/>
      <c r="B210" s="10"/>
      <c r="C210" s="10"/>
      <c r="D210" s="10"/>
    </row>
    <row r="211" spans="1:4" ht="15.6">
      <c r="A211" s="10"/>
      <c r="B211" s="10"/>
      <c r="C211" s="10"/>
      <c r="D211" s="10"/>
    </row>
    <row r="212" spans="1:4" ht="15.6">
      <c r="A212" s="10"/>
      <c r="B212" s="10"/>
      <c r="C212" s="10"/>
      <c r="D212" s="10"/>
    </row>
    <row r="213" spans="1:4" ht="15.6">
      <c r="A213" s="10"/>
      <c r="B213" s="10"/>
      <c r="C213" s="10"/>
      <c r="D213" s="10"/>
    </row>
    <row r="214" spans="1:4" ht="15.6">
      <c r="A214" s="10"/>
      <c r="B214" s="10"/>
      <c r="C214" s="10"/>
      <c r="D214" s="10"/>
    </row>
    <row r="215" spans="1:4" ht="15.6">
      <c r="A215" s="10"/>
      <c r="B215" s="10"/>
      <c r="C215" s="10"/>
      <c r="D215" s="10"/>
    </row>
    <row r="216" spans="1:4" ht="15.6">
      <c r="A216" s="10"/>
      <c r="B216" s="10"/>
      <c r="C216" s="10"/>
      <c r="D216" s="10"/>
    </row>
    <row r="217" spans="1:4" ht="15.6">
      <c r="A217" s="10"/>
      <c r="B217" s="10"/>
      <c r="C217" s="10"/>
      <c r="D217" s="10"/>
    </row>
    <row r="218" spans="1:4" ht="15.6">
      <c r="A218" s="10"/>
      <c r="B218" s="10"/>
      <c r="C218" s="10"/>
      <c r="D218" s="10"/>
    </row>
    <row r="219" spans="1:4" ht="15.6">
      <c r="A219" s="10"/>
      <c r="B219" s="10"/>
      <c r="C219" s="10"/>
      <c r="D219" s="10"/>
    </row>
    <row r="220" spans="1:4" ht="15.6">
      <c r="A220" s="10"/>
      <c r="B220" s="10"/>
      <c r="C220" s="10"/>
      <c r="D220" s="10"/>
    </row>
    <row r="221" spans="1:4" ht="15.6">
      <c r="A221" s="10"/>
      <c r="B221" s="10"/>
      <c r="C221" s="10"/>
      <c r="D221" s="10"/>
    </row>
    <row r="222" spans="1:4" ht="15.6">
      <c r="A222" s="10"/>
      <c r="B222" s="10"/>
      <c r="C222" s="10"/>
      <c r="D222" s="10"/>
    </row>
    <row r="223" spans="1:4" ht="15.6">
      <c r="A223" s="10"/>
      <c r="B223" s="10"/>
      <c r="C223" s="10"/>
      <c r="D223" s="10"/>
    </row>
    <row r="224" spans="1:4" ht="15.6">
      <c r="A224" s="10"/>
      <c r="B224" s="10"/>
      <c r="C224" s="10"/>
      <c r="D224" s="10"/>
    </row>
    <row r="225" spans="1:4" ht="15.6">
      <c r="A225" s="10"/>
      <c r="B225" s="10"/>
      <c r="C225" s="10"/>
      <c r="D225" s="10"/>
    </row>
    <row r="226" spans="1:4" ht="15.6">
      <c r="A226" s="10"/>
      <c r="B226" s="10"/>
      <c r="C226" s="10"/>
      <c r="D226" s="10"/>
    </row>
    <row r="227" spans="1:4" ht="15.6">
      <c r="A227" s="10"/>
      <c r="B227" s="10"/>
      <c r="C227" s="10"/>
      <c r="D227" s="10"/>
    </row>
    <row r="228" spans="1:4" ht="15.6">
      <c r="A228" s="10"/>
      <c r="B228" s="10"/>
      <c r="C228" s="10"/>
      <c r="D228" s="10"/>
    </row>
    <row r="229" spans="1:4" ht="15.6">
      <c r="A229" s="10"/>
      <c r="B229" s="10"/>
      <c r="C229" s="10"/>
      <c r="D229" s="10"/>
    </row>
    <row r="230" spans="1:4" ht="15.6">
      <c r="A230" s="10"/>
      <c r="B230" s="10"/>
      <c r="C230" s="10"/>
      <c r="D230" s="10"/>
    </row>
    <row r="231" spans="1:4" ht="15.6">
      <c r="A231" s="10"/>
      <c r="B231" s="10"/>
      <c r="C231" s="10"/>
      <c r="D231" s="10"/>
    </row>
    <row r="232" spans="1:4" ht="15.6">
      <c r="A232" s="10"/>
      <c r="B232" s="10"/>
      <c r="C232" s="10"/>
      <c r="D232" s="10"/>
    </row>
    <row r="233" spans="1:4" ht="15.6">
      <c r="A233" s="10"/>
      <c r="B233" s="10"/>
      <c r="C233" s="10"/>
      <c r="D233" s="10"/>
    </row>
    <row r="234" spans="1:4" ht="15.6">
      <c r="A234" s="10"/>
      <c r="B234" s="10"/>
      <c r="C234" s="10"/>
      <c r="D234" s="10"/>
    </row>
    <row r="235" spans="1:4" ht="15.6">
      <c r="A235" s="10"/>
      <c r="B235" s="10"/>
      <c r="C235" s="10"/>
      <c r="D235" s="10"/>
    </row>
    <row r="236" spans="1:4" ht="15.6">
      <c r="A236" s="10"/>
      <c r="B236" s="10"/>
      <c r="C236" s="10"/>
      <c r="D236" s="10"/>
    </row>
    <row r="237" spans="1:4" ht="15.6">
      <c r="A237" s="10"/>
      <c r="B237" s="10"/>
      <c r="C237" s="10"/>
      <c r="D237" s="10"/>
    </row>
    <row r="238" spans="1:4" ht="15.6">
      <c r="A238" s="10"/>
      <c r="B238" s="10"/>
      <c r="C238" s="10"/>
      <c r="D238" s="10"/>
    </row>
    <row r="239" spans="1:4" ht="15.6">
      <c r="A239" s="10"/>
      <c r="B239" s="10"/>
      <c r="C239" s="10"/>
      <c r="D239" s="10"/>
    </row>
    <row r="240" spans="1:4" ht="15.6">
      <c r="A240" s="10"/>
      <c r="B240" s="10"/>
      <c r="C240" s="10"/>
      <c r="D240" s="10"/>
    </row>
    <row r="241" spans="1:4" ht="15.6">
      <c r="A241" s="10"/>
      <c r="B241" s="10"/>
      <c r="C241" s="10"/>
      <c r="D241" s="10"/>
    </row>
    <row r="242" spans="1:4" ht="15.6">
      <c r="A242" s="10"/>
      <c r="B242" s="10"/>
      <c r="C242" s="10"/>
      <c r="D242" s="10"/>
    </row>
    <row r="243" spans="1:4" ht="15.6">
      <c r="A243" s="10"/>
      <c r="B243" s="10"/>
      <c r="C243" s="10"/>
      <c r="D243" s="10"/>
    </row>
    <row r="244" spans="1:4" ht="15.6">
      <c r="A244" s="10"/>
      <c r="B244" s="10"/>
      <c r="C244" s="10"/>
      <c r="D244" s="10"/>
    </row>
    <row r="245" spans="1:4" ht="15.6">
      <c r="A245" s="10"/>
      <c r="B245" s="10"/>
      <c r="C245" s="10"/>
      <c r="D245" s="10"/>
    </row>
    <row r="246" spans="1:4" ht="15.6">
      <c r="A246" s="10"/>
      <c r="B246" s="10"/>
      <c r="C246" s="10"/>
      <c r="D246" s="10"/>
    </row>
    <row r="247" spans="1:4" ht="15.6">
      <c r="A247" s="10"/>
      <c r="B247" s="10"/>
      <c r="C247" s="10"/>
      <c r="D247" s="10"/>
    </row>
    <row r="248" spans="1:4" ht="15.6">
      <c r="A248" s="10"/>
      <c r="B248" s="10"/>
      <c r="C248" s="10"/>
      <c r="D248" s="10"/>
    </row>
    <row r="249" spans="1:4" ht="15.6">
      <c r="A249" s="10"/>
      <c r="B249" s="10"/>
      <c r="C249" s="10"/>
      <c r="D249" s="10"/>
    </row>
    <row r="250" spans="1:4" ht="15.6">
      <c r="A250" s="10"/>
      <c r="B250" s="10"/>
      <c r="C250" s="10"/>
      <c r="D250" s="10"/>
    </row>
    <row r="251" spans="1:4" ht="15.6">
      <c r="A251" s="10"/>
      <c r="B251" s="10"/>
      <c r="C251" s="10"/>
      <c r="D251" s="10"/>
    </row>
    <row r="252" spans="1:4" ht="15.6">
      <c r="A252" s="10"/>
      <c r="B252" s="10"/>
      <c r="C252" s="10"/>
      <c r="D252" s="10"/>
    </row>
    <row r="253" spans="1:4" ht="15.6">
      <c r="A253" s="10"/>
      <c r="B253" s="10"/>
      <c r="C253" s="10"/>
      <c r="D253" s="10"/>
    </row>
    <row r="254" spans="1:4" ht="15.6">
      <c r="A254" s="10"/>
      <c r="B254" s="10"/>
      <c r="C254" s="10"/>
      <c r="D254" s="10"/>
    </row>
    <row r="255" spans="1:4" ht="15.6">
      <c r="A255" s="10"/>
      <c r="B255" s="10"/>
      <c r="C255" s="10"/>
      <c r="D255" s="10"/>
    </row>
    <row r="256" spans="1:4" ht="15.6">
      <c r="A256" s="10"/>
      <c r="B256" s="10"/>
      <c r="C256" s="10"/>
      <c r="D256" s="10"/>
    </row>
    <row r="257" spans="1:4" ht="15.6">
      <c r="A257" s="10"/>
      <c r="B257" s="10"/>
      <c r="C257" s="10"/>
      <c r="D257" s="10"/>
    </row>
    <row r="258" spans="1:4" ht="15.6">
      <c r="A258" s="10"/>
      <c r="B258" s="10"/>
      <c r="C258" s="10"/>
      <c r="D258" s="10"/>
    </row>
    <row r="259" spans="1:4" ht="15.6">
      <c r="A259" s="10"/>
      <c r="B259" s="10"/>
      <c r="C259" s="10"/>
      <c r="D259" s="10"/>
    </row>
    <row r="260" spans="1:4" ht="15.6">
      <c r="A260" s="10"/>
      <c r="B260" s="10"/>
      <c r="C260" s="10"/>
      <c r="D260" s="10"/>
    </row>
    <row r="261" spans="1:4" ht="15.6">
      <c r="A261" s="10"/>
      <c r="B261" s="10"/>
      <c r="C261" s="10"/>
      <c r="D261" s="10"/>
    </row>
    <row r="262" spans="1:4" ht="15.6">
      <c r="A262" s="10"/>
      <c r="B262" s="10"/>
      <c r="C262" s="10"/>
      <c r="D262" s="10"/>
    </row>
    <row r="263" spans="1:4" ht="15.6">
      <c r="A263" s="10"/>
      <c r="B263" s="10"/>
      <c r="C263" s="10"/>
      <c r="D263" s="10"/>
    </row>
    <row r="264" spans="1:4" ht="15.6">
      <c r="A264" s="10"/>
      <c r="B264" s="10"/>
      <c r="C264" s="10"/>
      <c r="D264" s="10"/>
    </row>
    <row r="265" spans="1:4" ht="15.6">
      <c r="A265" s="10"/>
      <c r="B265" s="10"/>
      <c r="C265" s="10"/>
      <c r="D265" s="10"/>
    </row>
    <row r="266" spans="1:4" ht="15.6">
      <c r="A266" s="10"/>
      <c r="B266" s="10"/>
      <c r="C266" s="10"/>
      <c r="D266" s="10"/>
    </row>
    <row r="267" spans="1:4" ht="15.6">
      <c r="A267" s="10"/>
      <c r="B267" s="10"/>
      <c r="C267" s="10"/>
      <c r="D267" s="10"/>
    </row>
    <row r="268" spans="1:4" ht="15.6">
      <c r="A268" s="10"/>
      <c r="B268" s="10"/>
      <c r="C268" s="10"/>
      <c r="D268" s="10"/>
    </row>
    <row r="269" spans="1:4" ht="15.6">
      <c r="A269" s="10"/>
      <c r="B269" s="10"/>
      <c r="C269" s="10"/>
      <c r="D269" s="10"/>
    </row>
    <row r="270" spans="1:4" ht="15.6">
      <c r="A270" s="10"/>
      <c r="B270" s="10"/>
      <c r="C270" s="10"/>
      <c r="D270" s="10"/>
    </row>
    <row r="271" spans="1:4" ht="15.6">
      <c r="A271" s="10"/>
      <c r="B271" s="10"/>
      <c r="C271" s="10"/>
      <c r="D271" s="10"/>
    </row>
    <row r="272" spans="1:4" ht="15.6">
      <c r="A272" s="10"/>
      <c r="B272" s="10"/>
      <c r="C272" s="10"/>
      <c r="D272" s="10"/>
    </row>
    <row r="273" spans="1:4" ht="15.6">
      <c r="A273" s="10"/>
      <c r="B273" s="10"/>
      <c r="C273" s="10"/>
      <c r="D273" s="10"/>
    </row>
    <row r="274" spans="1:4" ht="15.6">
      <c r="A274" s="10"/>
      <c r="B274" s="10"/>
      <c r="C274" s="10"/>
      <c r="D274" s="10"/>
    </row>
    <row r="275" spans="1:4" ht="15.6">
      <c r="A275" s="10"/>
      <c r="B275" s="10"/>
      <c r="C275" s="10"/>
      <c r="D275" s="10"/>
    </row>
    <row r="276" spans="1:4" ht="15.6">
      <c r="A276" s="10"/>
      <c r="B276" s="10"/>
      <c r="C276" s="10"/>
      <c r="D276" s="10"/>
    </row>
    <row r="277" spans="1:4" ht="15.6">
      <c r="A277" s="10"/>
      <c r="B277" s="10"/>
      <c r="C277" s="10"/>
      <c r="D277" s="10"/>
    </row>
    <row r="278" spans="1:4" ht="15.6">
      <c r="A278" s="10"/>
      <c r="B278" s="10"/>
      <c r="C278" s="10"/>
      <c r="D278" s="10"/>
    </row>
    <row r="279" spans="1:4" ht="15.6">
      <c r="A279" s="10"/>
      <c r="B279" s="10"/>
      <c r="C279" s="10"/>
      <c r="D279" s="10"/>
    </row>
    <row r="280" spans="1:4" ht="15.6">
      <c r="A280" s="10"/>
      <c r="B280" s="10"/>
      <c r="C280" s="10"/>
      <c r="D280" s="10"/>
    </row>
    <row r="281" spans="1:4" ht="15.6">
      <c r="A281" s="10"/>
      <c r="B281" s="10"/>
      <c r="C281" s="10"/>
      <c r="D281" s="10"/>
    </row>
    <row r="282" spans="1:4" ht="15.6">
      <c r="A282" s="10"/>
      <c r="B282" s="10"/>
      <c r="C282" s="10"/>
      <c r="D282" s="10"/>
    </row>
    <row r="283" spans="1:4" ht="15.6">
      <c r="A283" s="10"/>
      <c r="B283" s="10"/>
      <c r="C283" s="10"/>
      <c r="D283" s="10"/>
    </row>
    <row r="284" spans="1:4" ht="15.6">
      <c r="A284" s="10"/>
      <c r="B284" s="10"/>
      <c r="C284" s="10"/>
      <c r="D284" s="10"/>
    </row>
    <row r="285" spans="1:4" ht="15.6">
      <c r="A285" s="10"/>
      <c r="B285" s="10"/>
      <c r="C285" s="10"/>
      <c r="D285" s="10"/>
    </row>
    <row r="286" spans="1:4" ht="15.6">
      <c r="A286" s="10"/>
      <c r="B286" s="10"/>
      <c r="C286" s="10"/>
      <c r="D286" s="10"/>
    </row>
    <row r="287" spans="1:4" ht="15.6">
      <c r="A287" s="10"/>
      <c r="B287" s="10"/>
      <c r="C287" s="10"/>
      <c r="D287" s="10"/>
    </row>
    <row r="288" spans="1:4" ht="15.6">
      <c r="A288" s="10"/>
      <c r="B288" s="10"/>
      <c r="C288" s="10"/>
      <c r="D288" s="10"/>
    </row>
    <row r="289" spans="1:4" ht="15.6">
      <c r="A289" s="10"/>
      <c r="B289" s="10"/>
      <c r="C289" s="10"/>
      <c r="D289" s="10"/>
    </row>
    <row r="290" spans="1:4" ht="15.6">
      <c r="A290" s="10"/>
      <c r="B290" s="10"/>
      <c r="C290" s="10"/>
      <c r="D290" s="10"/>
    </row>
    <row r="291" spans="1:4" ht="15.6">
      <c r="A291" s="10"/>
      <c r="B291" s="10"/>
      <c r="C291" s="10"/>
      <c r="D291" s="10"/>
    </row>
    <row r="292" spans="1:4" ht="15.6">
      <c r="A292" s="10"/>
      <c r="B292" s="10"/>
      <c r="C292" s="10"/>
      <c r="D292" s="10"/>
    </row>
    <row r="293" spans="1:4" ht="15.6">
      <c r="A293" s="10"/>
      <c r="B293" s="10"/>
      <c r="C293" s="10"/>
      <c r="D293" s="10"/>
    </row>
    <row r="294" spans="1:4" ht="15.6">
      <c r="A294" s="10"/>
      <c r="B294" s="10"/>
      <c r="C294" s="10"/>
      <c r="D294" s="10"/>
    </row>
    <row r="295" spans="1:4" ht="15.6">
      <c r="A295" s="10"/>
      <c r="B295" s="10"/>
      <c r="C295" s="10"/>
      <c r="D295" s="10"/>
    </row>
    <row r="296" spans="1:4" ht="15.6">
      <c r="A296" s="10"/>
      <c r="B296" s="10"/>
      <c r="C296" s="10"/>
      <c r="D296" s="10"/>
    </row>
    <row r="297" spans="1:4" ht="15.6">
      <c r="A297" s="10"/>
      <c r="B297" s="10"/>
      <c r="C297" s="10"/>
      <c r="D297" s="10"/>
    </row>
    <row r="298" spans="1:4" ht="15.6">
      <c r="A298" s="10"/>
      <c r="B298" s="10"/>
      <c r="C298" s="10"/>
      <c r="D298" s="10"/>
    </row>
    <row r="299" spans="1:4" ht="15.6">
      <c r="A299" s="10"/>
      <c r="B299" s="10"/>
      <c r="C299" s="10"/>
      <c r="D299" s="10"/>
    </row>
    <row r="300" spans="1:4" ht="15.6">
      <c r="A300" s="10"/>
      <c r="B300" s="10"/>
      <c r="C300" s="10"/>
      <c r="D300" s="10"/>
    </row>
    <row r="301" spans="1:4" ht="15.6">
      <c r="A301" s="10"/>
      <c r="B301" s="10"/>
      <c r="C301" s="10"/>
      <c r="D301" s="10"/>
    </row>
    <row r="302" spans="1:4" ht="15.6">
      <c r="A302" s="10"/>
      <c r="B302" s="10"/>
      <c r="C302" s="10"/>
      <c r="D302" s="10"/>
    </row>
    <row r="303" spans="1:4" ht="15.6">
      <c r="A303" s="10"/>
      <c r="B303" s="10"/>
      <c r="C303" s="10"/>
      <c r="D303" s="10"/>
    </row>
    <row r="304" spans="1:4" ht="15.6">
      <c r="A304" s="10"/>
      <c r="B304" s="10"/>
      <c r="C304" s="10"/>
      <c r="D304" s="10"/>
    </row>
    <row r="305" spans="1:4" ht="15.6">
      <c r="A305" s="10"/>
      <c r="B305" s="10"/>
      <c r="C305" s="10"/>
      <c r="D305" s="10"/>
    </row>
    <row r="306" spans="1:4" ht="15.6">
      <c r="A306" s="10"/>
      <c r="B306" s="10"/>
      <c r="C306" s="10"/>
      <c r="D306" s="10"/>
    </row>
    <row r="307" spans="1:4" ht="15.6">
      <c r="A307" s="10"/>
      <c r="B307" s="10"/>
      <c r="C307" s="10"/>
      <c r="D307" s="10"/>
    </row>
    <row r="308" spans="1:4" ht="15.6">
      <c r="A308" s="10"/>
      <c r="B308" s="10"/>
      <c r="C308" s="10"/>
      <c r="D308" s="10"/>
    </row>
    <row r="309" spans="1:4" ht="15.6">
      <c r="A309" s="10"/>
      <c r="B309" s="10"/>
      <c r="C309" s="10"/>
      <c r="D309" s="10"/>
    </row>
    <row r="310" spans="1:4" ht="15.6">
      <c r="A310" s="10"/>
      <c r="B310" s="10"/>
      <c r="C310" s="10"/>
      <c r="D310" s="10"/>
    </row>
    <row r="311" spans="1:4" ht="15.6">
      <c r="A311" s="10"/>
      <c r="B311" s="10"/>
      <c r="C311" s="10"/>
      <c r="D311" s="10"/>
    </row>
    <row r="312" spans="1:4" ht="15.6">
      <c r="A312" s="10"/>
      <c r="B312" s="10"/>
      <c r="C312" s="10"/>
      <c r="D312" s="10"/>
    </row>
    <row r="313" spans="1:4" ht="15.6">
      <c r="A313" s="10"/>
      <c r="B313" s="10"/>
      <c r="C313" s="10"/>
      <c r="D313" s="10"/>
    </row>
    <row r="314" spans="1:4" ht="15.6">
      <c r="A314" s="10"/>
      <c r="B314" s="10"/>
      <c r="C314" s="10"/>
      <c r="D314" s="10"/>
    </row>
    <row r="315" spans="1:4" ht="15.6">
      <c r="A315" s="10"/>
      <c r="B315" s="10"/>
      <c r="C315" s="10"/>
      <c r="D315" s="10"/>
    </row>
    <row r="316" spans="1:4" ht="15.6">
      <c r="A316" s="10"/>
      <c r="B316" s="10"/>
      <c r="C316" s="10"/>
      <c r="D316" s="10"/>
    </row>
    <row r="317" spans="1:4" ht="15.6">
      <c r="A317" s="10"/>
      <c r="B317" s="10"/>
      <c r="C317" s="10"/>
      <c r="D317" s="10"/>
    </row>
    <row r="318" spans="1:4" ht="15.6">
      <c r="A318" s="10"/>
      <c r="B318" s="10"/>
      <c r="C318" s="10"/>
      <c r="D318" s="10"/>
    </row>
    <row r="319" spans="1:4" ht="15.6">
      <c r="A319" s="10"/>
      <c r="B319" s="10"/>
      <c r="C319" s="10"/>
      <c r="D319" s="10"/>
    </row>
    <row r="320" spans="1:4" ht="15.6">
      <c r="A320" s="10"/>
      <c r="B320" s="10"/>
      <c r="C320" s="10"/>
      <c r="D320" s="10"/>
    </row>
    <row r="321" spans="1:4" ht="15.6">
      <c r="A321" s="10"/>
      <c r="B321" s="10"/>
      <c r="C321" s="10"/>
      <c r="D321" s="10"/>
    </row>
    <row r="322" spans="1:4" ht="15.6">
      <c r="A322" s="10"/>
      <c r="B322" s="10"/>
      <c r="C322" s="10"/>
      <c r="D322" s="10"/>
    </row>
    <row r="323" spans="1:4" ht="15.6">
      <c r="A323" s="10"/>
      <c r="B323" s="10"/>
      <c r="C323" s="10"/>
      <c r="D323" s="10"/>
    </row>
    <row r="324" spans="1:4" ht="15.6">
      <c r="A324" s="10"/>
      <c r="B324" s="10"/>
      <c r="C324" s="10"/>
      <c r="D324" s="10"/>
    </row>
    <row r="325" spans="1:4" ht="15.6">
      <c r="A325" s="10"/>
      <c r="B325" s="10"/>
      <c r="C325" s="10"/>
      <c r="D325" s="10"/>
    </row>
    <row r="326" spans="1:4" ht="15.6">
      <c r="A326" s="10"/>
      <c r="B326" s="10"/>
      <c r="C326" s="10"/>
      <c r="D326" s="10"/>
    </row>
    <row r="327" spans="1:4" ht="15.6">
      <c r="A327" s="10"/>
      <c r="B327" s="10"/>
      <c r="C327" s="10"/>
      <c r="D327" s="10"/>
    </row>
    <row r="328" spans="1:4" ht="15.6">
      <c r="A328" s="10"/>
      <c r="B328" s="10"/>
      <c r="C328" s="10"/>
      <c r="D328" s="10"/>
    </row>
    <row r="329" spans="1:4" ht="15.6">
      <c r="A329" s="10"/>
      <c r="B329" s="10"/>
      <c r="C329" s="10"/>
      <c r="D329" s="10"/>
    </row>
    <row r="330" spans="1:4" ht="15.6">
      <c r="A330" s="10"/>
      <c r="B330" s="10"/>
      <c r="C330" s="10"/>
      <c r="D330" s="10"/>
    </row>
    <row r="331" spans="1:4" ht="15.6">
      <c r="A331" s="10"/>
      <c r="B331" s="10"/>
      <c r="C331" s="10"/>
      <c r="D331" s="10"/>
    </row>
    <row r="332" spans="1:4" ht="15.6">
      <c r="A332" s="10"/>
      <c r="B332" s="10"/>
      <c r="C332" s="10"/>
      <c r="D332" s="10"/>
    </row>
    <row r="333" spans="1:4" ht="15.6">
      <c r="A333" s="10"/>
      <c r="B333" s="10"/>
      <c r="C333" s="10"/>
      <c r="D333" s="10"/>
    </row>
    <row r="334" spans="1:4" ht="15.6">
      <c r="A334" s="10"/>
      <c r="B334" s="10"/>
      <c r="C334" s="10"/>
      <c r="D334" s="10"/>
    </row>
    <row r="335" spans="1:4" ht="15.6">
      <c r="A335" s="10"/>
      <c r="B335" s="10"/>
      <c r="C335" s="10"/>
      <c r="D335" s="10"/>
    </row>
    <row r="336" spans="1:4" ht="15.6">
      <c r="A336" s="10"/>
      <c r="B336" s="10"/>
      <c r="C336" s="10"/>
      <c r="D336" s="10"/>
    </row>
    <row r="337" spans="1:4" ht="15.6">
      <c r="A337" s="10"/>
      <c r="B337" s="10"/>
      <c r="C337" s="10"/>
      <c r="D337" s="10"/>
    </row>
    <row r="338" spans="1:4" ht="15.6">
      <c r="A338" s="10"/>
      <c r="B338" s="10"/>
      <c r="C338" s="10"/>
      <c r="D338" s="10"/>
    </row>
    <row r="339" spans="1:4" ht="15.6">
      <c r="A339" s="10"/>
      <c r="B339" s="10"/>
      <c r="C339" s="10"/>
      <c r="D339" s="10"/>
    </row>
    <row r="340" spans="1:4" ht="15.6">
      <c r="A340" s="10"/>
      <c r="B340" s="10"/>
      <c r="C340" s="10"/>
      <c r="D340" s="10"/>
    </row>
    <row r="341" spans="1:4" ht="15.6">
      <c r="A341" s="10"/>
      <c r="B341" s="10"/>
      <c r="C341" s="10"/>
      <c r="D341" s="10"/>
    </row>
    <row r="342" spans="1:4" ht="15.6">
      <c r="A342" s="10"/>
      <c r="B342" s="10"/>
      <c r="C342" s="10"/>
      <c r="D342" s="10"/>
    </row>
    <row r="343" spans="1:4" ht="15.6">
      <c r="A343" s="10"/>
      <c r="B343" s="10"/>
      <c r="C343" s="10"/>
      <c r="D343" s="10"/>
    </row>
    <row r="344" spans="1:4" ht="15.6">
      <c r="A344" s="10"/>
      <c r="B344" s="10"/>
      <c r="C344" s="10"/>
      <c r="D344" s="10"/>
    </row>
    <row r="345" spans="1:4" ht="15.6">
      <c r="A345" s="10"/>
      <c r="B345" s="10"/>
      <c r="C345" s="10"/>
      <c r="D345" s="10"/>
    </row>
    <row r="346" spans="1:4" ht="15.6">
      <c r="A346" s="10"/>
      <c r="B346" s="10"/>
      <c r="C346" s="10"/>
      <c r="D346" s="10"/>
    </row>
    <row r="347" spans="1:4" ht="15.6">
      <c r="A347" s="10"/>
      <c r="B347" s="10"/>
      <c r="C347" s="10"/>
      <c r="D347" s="10"/>
    </row>
    <row r="348" spans="1:4" ht="15.6">
      <c r="A348" s="10"/>
      <c r="B348" s="10"/>
      <c r="C348" s="10"/>
      <c r="D348" s="10"/>
    </row>
    <row r="349" spans="1:4" ht="15.6">
      <c r="A349" s="10"/>
      <c r="B349" s="10"/>
      <c r="C349" s="10"/>
      <c r="D349" s="10"/>
    </row>
    <row r="350" spans="1:4" ht="15.6">
      <c r="A350" s="10"/>
      <c r="B350" s="10"/>
      <c r="C350" s="10"/>
      <c r="D350" s="10"/>
    </row>
    <row r="351" spans="1:4" ht="15.6">
      <c r="A351" s="10"/>
      <c r="B351" s="10"/>
      <c r="C351" s="10"/>
      <c r="D351" s="10"/>
    </row>
    <row r="352" spans="1:4" ht="15.6">
      <c r="A352" s="10"/>
      <c r="B352" s="10"/>
      <c r="C352" s="10"/>
      <c r="D352" s="10"/>
    </row>
    <row r="353" spans="1:4" ht="15.6">
      <c r="A353" s="10"/>
      <c r="B353" s="10"/>
      <c r="C353" s="10"/>
      <c r="D353" s="10"/>
    </row>
    <row r="354" spans="1:4" ht="15.6">
      <c r="A354" s="10"/>
      <c r="B354" s="10"/>
      <c r="C354" s="10"/>
      <c r="D354" s="10"/>
    </row>
    <row r="355" spans="1:4" ht="15.6">
      <c r="A355" s="10"/>
      <c r="B355" s="10"/>
      <c r="C355" s="10"/>
      <c r="D355" s="10"/>
    </row>
    <row r="356" spans="1:4" ht="15.6">
      <c r="A356" s="10"/>
      <c r="B356" s="10"/>
      <c r="C356" s="10"/>
      <c r="D356" s="10"/>
    </row>
    <row r="357" spans="1:4" ht="15.6">
      <c r="A357" s="10"/>
      <c r="B357" s="10"/>
      <c r="C357" s="10"/>
      <c r="D357" s="10"/>
    </row>
    <row r="358" spans="1:4" ht="15.6">
      <c r="A358" s="10"/>
      <c r="B358" s="10"/>
      <c r="C358" s="10"/>
      <c r="D358" s="10"/>
    </row>
    <row r="359" spans="1:4" ht="15.6">
      <c r="A359" s="10"/>
      <c r="B359" s="10"/>
      <c r="C359" s="10"/>
      <c r="D359" s="10"/>
    </row>
    <row r="360" spans="1:4" ht="15.6">
      <c r="A360" s="10"/>
      <c r="B360" s="10"/>
      <c r="C360" s="10"/>
      <c r="D360" s="10"/>
    </row>
    <row r="361" spans="1:4" ht="15.6">
      <c r="A361" s="10"/>
      <c r="B361" s="10"/>
      <c r="C361" s="10"/>
      <c r="D361" s="10"/>
    </row>
    <row r="362" spans="1:4" ht="15.6">
      <c r="A362" s="10"/>
      <c r="B362" s="10"/>
      <c r="C362" s="10"/>
      <c r="D362" s="10"/>
    </row>
    <row r="363" spans="1:4" ht="15.6">
      <c r="A363" s="10"/>
      <c r="B363" s="10"/>
      <c r="C363" s="10"/>
      <c r="D363" s="10"/>
    </row>
    <row r="364" spans="1:4" ht="15.6">
      <c r="A364" s="10"/>
      <c r="B364" s="10"/>
      <c r="C364" s="10"/>
      <c r="D364" s="10"/>
    </row>
    <row r="365" spans="1:4" ht="15.6">
      <c r="A365" s="10"/>
      <c r="B365" s="10"/>
      <c r="C365" s="10"/>
      <c r="D365" s="10"/>
    </row>
    <row r="366" spans="1:4" ht="15.6">
      <c r="A366" s="10"/>
      <c r="B366" s="10"/>
      <c r="C366" s="10"/>
      <c r="D366" s="10"/>
    </row>
    <row r="367" spans="1:4" ht="15.6">
      <c r="A367" s="10"/>
      <c r="B367" s="10"/>
      <c r="C367" s="10"/>
      <c r="D367" s="10"/>
    </row>
    <row r="368" spans="1:4" ht="15.6">
      <c r="A368" s="10"/>
      <c r="B368" s="10"/>
      <c r="C368" s="10"/>
      <c r="D368" s="10"/>
    </row>
    <row r="369" spans="1:4" ht="15.6">
      <c r="A369" s="10"/>
      <c r="B369" s="10"/>
      <c r="C369" s="10"/>
      <c r="D369" s="10"/>
    </row>
    <row r="370" spans="1:4" ht="15.6">
      <c r="A370" s="10"/>
      <c r="B370" s="10"/>
      <c r="C370" s="10"/>
      <c r="D370" s="10"/>
    </row>
    <row r="371" spans="1:4" ht="15.6">
      <c r="A371" s="10"/>
      <c r="B371" s="10"/>
      <c r="C371" s="10"/>
      <c r="D371" s="10"/>
    </row>
    <row r="372" spans="1:4" ht="15.6">
      <c r="A372" s="10"/>
      <c r="B372" s="10"/>
      <c r="C372" s="10"/>
      <c r="D372" s="10"/>
    </row>
    <row r="373" spans="1:4" ht="15.6">
      <c r="A373" s="10"/>
      <c r="B373" s="10"/>
      <c r="C373" s="10"/>
      <c r="D373" s="10"/>
    </row>
    <row r="374" spans="1:4" ht="15.6">
      <c r="A374" s="10"/>
      <c r="B374" s="10"/>
      <c r="C374" s="10"/>
      <c r="D374" s="10"/>
    </row>
    <row r="375" spans="1:4" ht="15.6">
      <c r="A375" s="10"/>
      <c r="B375" s="10"/>
      <c r="C375" s="10"/>
      <c r="D375" s="10"/>
    </row>
    <row r="376" spans="1:4" ht="15.6">
      <c r="A376" s="10"/>
      <c r="B376" s="10"/>
      <c r="C376" s="10"/>
      <c r="D376" s="10"/>
    </row>
    <row r="377" spans="1:4" ht="15.6">
      <c r="A377" s="10"/>
      <c r="B377" s="10"/>
      <c r="C377" s="10"/>
      <c r="D377" s="10"/>
    </row>
    <row r="378" spans="1:4" ht="15.6">
      <c r="A378" s="10"/>
      <c r="B378" s="10"/>
      <c r="C378" s="10"/>
      <c r="D378" s="10"/>
    </row>
    <row r="379" spans="1:4" ht="15.6">
      <c r="A379" s="10"/>
      <c r="B379" s="10"/>
      <c r="C379" s="10"/>
      <c r="D379" s="10"/>
    </row>
    <row r="380" spans="1:4" ht="15.6">
      <c r="A380" s="10"/>
      <c r="B380" s="10"/>
      <c r="C380" s="10"/>
      <c r="D380" s="10"/>
    </row>
    <row r="381" spans="1:4" ht="15.6">
      <c r="A381" s="10"/>
      <c r="B381" s="10"/>
      <c r="C381" s="10"/>
      <c r="D381" s="10"/>
    </row>
    <row r="382" spans="1:4" ht="15.6">
      <c r="A382" s="10"/>
      <c r="B382" s="10"/>
      <c r="C382" s="10"/>
      <c r="D382" s="10"/>
    </row>
    <row r="383" spans="1:4" ht="15.6">
      <c r="A383" s="10"/>
      <c r="B383" s="10"/>
      <c r="C383" s="10"/>
      <c r="D383" s="10"/>
    </row>
    <row r="384" spans="1:4" ht="15.6">
      <c r="A384" s="10"/>
      <c r="B384" s="10"/>
      <c r="C384" s="10"/>
      <c r="D384" s="10"/>
    </row>
    <row r="385" spans="1:4" ht="15.6">
      <c r="A385" s="10"/>
      <c r="B385" s="10"/>
      <c r="C385" s="10"/>
      <c r="D385" s="10"/>
    </row>
    <row r="386" spans="1:4" ht="15.6">
      <c r="A386" s="10"/>
      <c r="B386" s="10"/>
      <c r="C386" s="10"/>
      <c r="D386" s="10"/>
    </row>
    <row r="387" spans="1:4" ht="15.6">
      <c r="A387" s="10"/>
      <c r="B387" s="10"/>
      <c r="C387" s="10"/>
      <c r="D387" s="10"/>
    </row>
    <row r="388" spans="1:4" ht="15.6">
      <c r="A388" s="10"/>
      <c r="B388" s="10"/>
      <c r="C388" s="10"/>
      <c r="D388" s="10"/>
    </row>
    <row r="389" spans="1:4" ht="15.6">
      <c r="A389" s="10"/>
      <c r="B389" s="10"/>
      <c r="C389" s="10"/>
      <c r="D389" s="10"/>
    </row>
    <row r="390" spans="1:4" ht="15.6">
      <c r="A390" s="10"/>
      <c r="B390" s="10"/>
      <c r="C390" s="10"/>
      <c r="D390" s="10"/>
    </row>
    <row r="391" spans="1:4" ht="15.6">
      <c r="A391" s="10"/>
      <c r="B391" s="10"/>
      <c r="C391" s="10"/>
      <c r="D391" s="10"/>
    </row>
    <row r="392" spans="1:4" ht="15.6">
      <c r="A392" s="10"/>
      <c r="B392" s="10"/>
      <c r="C392" s="10"/>
      <c r="D392" s="10"/>
    </row>
    <row r="393" spans="1:4" ht="15.6">
      <c r="A393" s="10"/>
      <c r="B393" s="10"/>
      <c r="C393" s="10"/>
      <c r="D393" s="10"/>
    </row>
    <row r="394" spans="1:4" ht="15.6">
      <c r="A394" s="10"/>
      <c r="B394" s="10"/>
      <c r="C394" s="10"/>
      <c r="D394" s="10"/>
    </row>
    <row r="395" spans="1:4" ht="15.6">
      <c r="A395" s="10"/>
      <c r="B395" s="10"/>
      <c r="C395" s="10"/>
      <c r="D395" s="10"/>
    </row>
    <row r="396" spans="1:4" ht="15.6">
      <c r="A396" s="10"/>
      <c r="B396" s="10"/>
      <c r="C396" s="10"/>
      <c r="D396" s="10"/>
    </row>
    <row r="397" spans="1:4" ht="15.6">
      <c r="A397" s="10"/>
      <c r="B397" s="10"/>
      <c r="C397" s="10"/>
      <c r="D397" s="10"/>
    </row>
    <row r="398" spans="1:4" ht="15.6">
      <c r="A398" s="10"/>
      <c r="B398" s="10"/>
      <c r="C398" s="10"/>
      <c r="D398" s="10"/>
    </row>
    <row r="399" spans="1:4" ht="15.6">
      <c r="A399" s="10"/>
      <c r="B399" s="10"/>
      <c r="C399" s="10"/>
      <c r="D399" s="10"/>
    </row>
    <row r="400" spans="1:4" ht="15.6">
      <c r="A400" s="10"/>
      <c r="B400" s="10"/>
      <c r="C400" s="10"/>
      <c r="D400" s="10"/>
    </row>
    <row r="401" spans="1:4" ht="15.6">
      <c r="A401" s="10"/>
      <c r="B401" s="10"/>
      <c r="C401" s="10"/>
      <c r="D401" s="10"/>
    </row>
    <row r="402" spans="1:4" ht="15.6">
      <c r="A402" s="10"/>
      <c r="B402" s="10"/>
      <c r="C402" s="10"/>
      <c r="D402" s="10"/>
    </row>
    <row r="403" spans="1:4" ht="15.6">
      <c r="A403" s="10"/>
      <c r="B403" s="10"/>
      <c r="C403" s="10"/>
      <c r="D403" s="10"/>
    </row>
    <row r="404" spans="1:4" ht="15.6">
      <c r="A404" s="10"/>
      <c r="B404" s="10"/>
      <c r="C404" s="10"/>
      <c r="D404" s="10"/>
    </row>
    <row r="405" spans="1:4" ht="15.6">
      <c r="A405" s="10"/>
      <c r="B405" s="10"/>
      <c r="C405" s="10"/>
      <c r="D405" s="10"/>
    </row>
    <row r="406" spans="1:4" ht="15.6">
      <c r="A406" s="10"/>
      <c r="B406" s="10"/>
      <c r="C406" s="10"/>
      <c r="D406" s="10"/>
    </row>
    <row r="407" spans="1:4" ht="15.6">
      <c r="A407" s="10"/>
      <c r="B407" s="10"/>
      <c r="C407" s="10"/>
      <c r="D407" s="10"/>
    </row>
    <row r="408" spans="1:4" ht="15.6">
      <c r="A408" s="10"/>
      <c r="B408" s="10"/>
      <c r="C408" s="10"/>
      <c r="D408" s="10"/>
    </row>
    <row r="409" spans="1:4" ht="15.6">
      <c r="A409" s="10"/>
      <c r="B409" s="10"/>
      <c r="C409" s="10"/>
      <c r="D409" s="10"/>
    </row>
    <row r="410" spans="1:4" ht="15.6">
      <c r="A410" s="10"/>
      <c r="B410" s="10"/>
      <c r="C410" s="10"/>
      <c r="D410" s="10"/>
    </row>
    <row r="411" spans="1:4" ht="15.6">
      <c r="A411" s="10"/>
      <c r="B411" s="10"/>
      <c r="C411" s="10"/>
      <c r="D411" s="10"/>
    </row>
    <row r="412" spans="1:4" ht="15.6">
      <c r="A412" s="10"/>
      <c r="B412" s="10"/>
      <c r="C412" s="10"/>
      <c r="D412" s="10"/>
    </row>
    <row r="413" spans="1:4" ht="15.6">
      <c r="A413" s="10"/>
      <c r="B413" s="10"/>
      <c r="C413" s="10"/>
      <c r="D413" s="10"/>
    </row>
    <row r="414" spans="1:4" ht="15.6">
      <c r="A414" s="10"/>
      <c r="B414" s="10"/>
      <c r="C414" s="10"/>
      <c r="D414" s="10"/>
    </row>
    <row r="415" spans="1:4" ht="15.6">
      <c r="A415" s="10"/>
      <c r="B415" s="10"/>
      <c r="C415" s="10"/>
      <c r="D415" s="10"/>
    </row>
    <row r="416" spans="1:4" ht="15.6">
      <c r="A416" s="10"/>
      <c r="B416" s="10"/>
      <c r="C416" s="10"/>
      <c r="D416" s="10"/>
    </row>
    <row r="417" spans="1:4" ht="15.6">
      <c r="A417" s="10"/>
      <c r="B417" s="10"/>
      <c r="C417" s="10"/>
      <c r="D417" s="10"/>
    </row>
    <row r="418" spans="1:4" ht="15.6">
      <c r="A418" s="10"/>
      <c r="B418" s="10"/>
      <c r="C418" s="10"/>
      <c r="D418" s="10"/>
    </row>
    <row r="419" spans="1:4" ht="15.6">
      <c r="A419" s="10"/>
      <c r="B419" s="10"/>
      <c r="C419" s="10"/>
      <c r="D419" s="10"/>
    </row>
    <row r="420" spans="1:4" ht="15.6">
      <c r="A420" s="10"/>
      <c r="B420" s="10"/>
      <c r="C420" s="10"/>
      <c r="D420" s="10"/>
    </row>
    <row r="421" spans="1:4" ht="15.6">
      <c r="A421" s="10"/>
      <c r="B421" s="10"/>
      <c r="C421" s="10"/>
      <c r="D421" s="10"/>
    </row>
    <row r="422" spans="1:4" ht="15.6">
      <c r="A422" s="10"/>
      <c r="B422" s="10"/>
      <c r="C422" s="10"/>
      <c r="D422" s="10"/>
    </row>
    <row r="423" spans="1:4" ht="15.6">
      <c r="A423" s="10"/>
      <c r="B423" s="10"/>
      <c r="C423" s="10"/>
      <c r="D423" s="10"/>
    </row>
    <row r="424" spans="1:4" ht="15.6">
      <c r="A424" s="10"/>
      <c r="B424" s="10"/>
      <c r="C424" s="10"/>
      <c r="D424" s="10"/>
    </row>
    <row r="425" spans="1:4" ht="15.6">
      <c r="A425" s="10"/>
      <c r="B425" s="10"/>
      <c r="C425" s="10"/>
      <c r="D425" s="10"/>
    </row>
    <row r="426" spans="1:4" ht="15.6">
      <c r="A426" s="10"/>
      <c r="B426" s="10"/>
      <c r="C426" s="10"/>
      <c r="D426" s="10"/>
    </row>
    <row r="427" spans="1:4" ht="15.6">
      <c r="A427" s="10"/>
      <c r="B427" s="10"/>
      <c r="C427" s="10"/>
      <c r="D427" s="10"/>
    </row>
    <row r="428" spans="1:4" ht="15.6">
      <c r="A428" s="10"/>
      <c r="B428" s="10"/>
      <c r="C428" s="10"/>
      <c r="D428" s="10"/>
    </row>
    <row r="429" spans="1:4" ht="15.6">
      <c r="A429" s="10"/>
      <c r="B429" s="10"/>
      <c r="C429" s="10"/>
      <c r="D429" s="10"/>
    </row>
    <row r="430" spans="1:4" ht="15.6">
      <c r="A430" s="10"/>
      <c r="B430" s="10"/>
      <c r="C430" s="10"/>
      <c r="D430" s="10"/>
    </row>
    <row r="431" spans="1:4" ht="15.6">
      <c r="A431" s="10"/>
      <c r="B431" s="10"/>
      <c r="C431" s="10"/>
      <c r="D431" s="10"/>
    </row>
    <row r="432" spans="1:4" ht="15.6">
      <c r="A432" s="10"/>
      <c r="B432" s="10"/>
      <c r="C432" s="10"/>
      <c r="D432" s="10"/>
    </row>
    <row r="433" spans="1:4" ht="15.6">
      <c r="A433" s="10"/>
      <c r="B433" s="10"/>
      <c r="C433" s="10"/>
      <c r="D433" s="10"/>
    </row>
    <row r="434" spans="1:4" ht="15.6">
      <c r="A434" s="10"/>
      <c r="B434" s="10"/>
      <c r="C434" s="10"/>
      <c r="D434" s="10"/>
    </row>
    <row r="435" spans="1:4" ht="15.6">
      <c r="A435" s="10"/>
      <c r="B435" s="10"/>
      <c r="C435" s="10"/>
      <c r="D435" s="10"/>
    </row>
    <row r="436" spans="1:4" ht="15.6">
      <c r="A436" s="10"/>
      <c r="B436" s="10"/>
      <c r="C436" s="10"/>
      <c r="D436" s="10"/>
    </row>
    <row r="437" spans="1:4" ht="15.6">
      <c r="A437" s="10"/>
      <c r="B437" s="10"/>
      <c r="C437" s="10"/>
      <c r="D437" s="10"/>
    </row>
    <row r="438" spans="1:4" ht="15.6">
      <c r="A438" s="10"/>
      <c r="B438" s="10"/>
      <c r="C438" s="10"/>
      <c r="D438" s="10"/>
    </row>
    <row r="439" spans="1:4" ht="15.6">
      <c r="A439" s="10"/>
      <c r="B439" s="10"/>
      <c r="C439" s="10"/>
      <c r="D439" s="10"/>
    </row>
    <row r="440" spans="1:4" ht="15.6">
      <c r="A440" s="10"/>
      <c r="B440" s="10"/>
      <c r="C440" s="10"/>
      <c r="D440" s="10"/>
    </row>
    <row r="441" spans="1:4" ht="15.6">
      <c r="A441" s="10"/>
      <c r="B441" s="10"/>
      <c r="C441" s="10"/>
      <c r="D441" s="10"/>
    </row>
    <row r="442" spans="1:4" ht="15.6">
      <c r="A442" s="10"/>
      <c r="B442" s="10"/>
      <c r="C442" s="10"/>
      <c r="D442" s="10"/>
    </row>
    <row r="443" spans="1:4" ht="15.6">
      <c r="A443" s="10"/>
      <c r="B443" s="10"/>
      <c r="C443" s="10"/>
      <c r="D443" s="10"/>
    </row>
    <row r="444" spans="1:4" ht="15.6">
      <c r="A444" s="10"/>
      <c r="B444" s="10"/>
      <c r="C444" s="10"/>
      <c r="D444" s="10"/>
    </row>
    <row r="445" spans="1:4" ht="15.6">
      <c r="A445" s="10"/>
      <c r="B445" s="10"/>
      <c r="C445" s="10"/>
      <c r="D445" s="10"/>
    </row>
    <row r="446" spans="1:4" ht="15.6">
      <c r="A446" s="10"/>
      <c r="B446" s="10"/>
      <c r="C446" s="10"/>
      <c r="D446" s="10"/>
    </row>
    <row r="447" spans="1:4" ht="15.6">
      <c r="A447" s="10"/>
      <c r="B447" s="10"/>
      <c r="C447" s="10"/>
      <c r="D447" s="10"/>
    </row>
    <row r="448" spans="1:4" ht="15.6">
      <c r="A448" s="10"/>
      <c r="B448" s="10"/>
      <c r="C448" s="10"/>
      <c r="D448" s="10"/>
    </row>
    <row r="449" spans="1:4" ht="15.6">
      <c r="A449" s="10"/>
      <c r="B449" s="10"/>
      <c r="C449" s="10"/>
      <c r="D449" s="10"/>
    </row>
    <row r="450" spans="1:4" ht="15.6">
      <c r="A450" s="10"/>
      <c r="B450" s="10"/>
      <c r="C450" s="10"/>
      <c r="D450" s="10"/>
    </row>
    <row r="451" spans="1:4" ht="15.6">
      <c r="A451" s="10"/>
      <c r="B451" s="10"/>
      <c r="C451" s="10"/>
      <c r="D451" s="10"/>
    </row>
    <row r="452" spans="1:4" ht="15.6">
      <c r="A452" s="10"/>
      <c r="B452" s="10"/>
      <c r="C452" s="10"/>
      <c r="D452" s="10"/>
    </row>
    <row r="453" spans="1:4" ht="15.6">
      <c r="A453" s="10"/>
      <c r="B453" s="10"/>
      <c r="C453" s="10"/>
      <c r="D453" s="10"/>
    </row>
    <row r="454" spans="1:4" ht="15.6">
      <c r="A454" s="10"/>
      <c r="B454" s="10"/>
      <c r="C454" s="10"/>
      <c r="D454" s="10"/>
    </row>
    <row r="455" spans="1:4" ht="15.6">
      <c r="A455" s="10"/>
      <c r="B455" s="10"/>
      <c r="C455" s="10"/>
      <c r="D455" s="10"/>
    </row>
    <row r="456" spans="1:4" ht="15.6">
      <c r="A456" s="10"/>
      <c r="B456" s="10"/>
      <c r="C456" s="10"/>
      <c r="D456" s="10"/>
    </row>
    <row r="457" spans="1:4" ht="15.6">
      <c r="A457" s="10"/>
      <c r="B457" s="10"/>
      <c r="C457" s="10"/>
      <c r="D457" s="10"/>
    </row>
    <row r="458" spans="1:4" ht="15.6">
      <c r="A458" s="10"/>
      <c r="B458" s="10"/>
      <c r="C458" s="10"/>
      <c r="D458" s="10"/>
    </row>
    <row r="459" spans="1:4" ht="15.6">
      <c r="A459" s="10"/>
      <c r="B459" s="10"/>
      <c r="C459" s="10"/>
      <c r="D459" s="10"/>
    </row>
    <row r="460" spans="1:4" ht="15.6">
      <c r="A460" s="10"/>
      <c r="B460" s="10"/>
      <c r="C460" s="10"/>
      <c r="D460" s="10"/>
    </row>
    <row r="461" spans="1:4" ht="15.6">
      <c r="A461" s="10"/>
      <c r="B461" s="10"/>
      <c r="C461" s="10"/>
      <c r="D461" s="10"/>
    </row>
    <row r="462" spans="1:4" ht="15.6">
      <c r="A462" s="10"/>
      <c r="B462" s="10"/>
      <c r="C462" s="10"/>
      <c r="D462" s="10"/>
    </row>
    <row r="463" spans="1:4" ht="15.6">
      <c r="A463" s="10"/>
      <c r="B463" s="10"/>
      <c r="C463" s="10"/>
      <c r="D463" s="10"/>
    </row>
    <row r="464" spans="1:4" ht="15.6">
      <c r="A464" s="10"/>
      <c r="B464" s="10"/>
      <c r="C464" s="10"/>
      <c r="D464" s="10"/>
    </row>
    <row r="465" spans="1:4" ht="15.6">
      <c r="A465" s="10"/>
      <c r="B465" s="10"/>
      <c r="C465" s="10"/>
      <c r="D465" s="10"/>
    </row>
    <row r="466" spans="1:4" ht="15.6">
      <c r="A466" s="10"/>
      <c r="B466" s="10"/>
      <c r="C466" s="10"/>
      <c r="D466" s="10"/>
    </row>
    <row r="467" spans="1:4" ht="15.6">
      <c r="A467" s="10"/>
      <c r="B467" s="10"/>
      <c r="C467" s="10"/>
      <c r="D467" s="10"/>
    </row>
    <row r="468" spans="1:4" ht="15.6">
      <c r="A468" s="10"/>
      <c r="B468" s="10"/>
      <c r="C468" s="10"/>
      <c r="D468" s="10"/>
    </row>
    <row r="469" spans="1:4" ht="15.6">
      <c r="A469" s="10"/>
      <c r="B469" s="10"/>
      <c r="C469" s="10"/>
      <c r="D469" s="10"/>
    </row>
    <row r="470" spans="1:4" ht="15.6">
      <c r="A470" s="10"/>
      <c r="B470" s="10"/>
      <c r="C470" s="10"/>
      <c r="D470" s="10"/>
    </row>
    <row r="471" spans="1:4" ht="15.6">
      <c r="A471" s="10"/>
      <c r="B471" s="10"/>
      <c r="C471" s="10"/>
      <c r="D471" s="10"/>
    </row>
    <row r="472" spans="1:4" ht="15.6">
      <c r="A472" s="10"/>
      <c r="B472" s="10"/>
      <c r="C472" s="10"/>
      <c r="D472" s="10"/>
    </row>
    <row r="473" spans="1:4" ht="15.6">
      <c r="A473" s="10"/>
      <c r="B473" s="10"/>
      <c r="C473" s="10"/>
      <c r="D473" s="10"/>
    </row>
    <row r="474" spans="1:4" ht="15.6">
      <c r="A474" s="10"/>
      <c r="B474" s="10"/>
      <c r="C474" s="10"/>
      <c r="D474" s="10"/>
    </row>
    <row r="475" spans="1:4" ht="15.6">
      <c r="A475" s="10"/>
      <c r="B475" s="10"/>
      <c r="C475" s="10"/>
      <c r="D475" s="10"/>
    </row>
    <row r="476" spans="1:4" ht="15.6">
      <c r="A476" s="10"/>
      <c r="B476" s="10"/>
      <c r="C476" s="10"/>
      <c r="D476" s="10"/>
    </row>
    <row r="477" spans="1:4" ht="15.6">
      <c r="A477" s="10"/>
      <c r="B477" s="10"/>
      <c r="C477" s="10"/>
      <c r="D477" s="10"/>
    </row>
    <row r="478" spans="1:4" ht="15.6">
      <c r="A478" s="10"/>
      <c r="B478" s="10"/>
      <c r="C478" s="10"/>
      <c r="D478" s="10"/>
    </row>
    <row r="479" spans="1:4" ht="15.6">
      <c r="A479" s="10"/>
      <c r="B479" s="10"/>
      <c r="C479" s="10"/>
      <c r="D479" s="10"/>
    </row>
    <row r="480" spans="1:4" ht="15.6">
      <c r="A480" s="10"/>
      <c r="B480" s="10"/>
      <c r="C480" s="10"/>
      <c r="D480" s="10"/>
    </row>
    <row r="481" spans="1:4" ht="15.6">
      <c r="A481" s="10"/>
      <c r="B481" s="10"/>
      <c r="C481" s="10"/>
      <c r="D481" s="10"/>
    </row>
    <row r="482" spans="1:4" ht="15.6">
      <c r="A482" s="10"/>
      <c r="B482" s="10"/>
      <c r="C482" s="10"/>
      <c r="D482" s="10"/>
    </row>
    <row r="483" spans="1:4" ht="15.6">
      <c r="A483" s="10"/>
      <c r="B483" s="10"/>
      <c r="C483" s="10"/>
      <c r="D483" s="10"/>
    </row>
    <row r="484" spans="1:4" ht="15.6">
      <c r="A484" s="10"/>
      <c r="B484" s="10"/>
      <c r="C484" s="10"/>
      <c r="D484" s="10"/>
    </row>
    <row r="485" spans="1:4" ht="15.6">
      <c r="A485" s="10"/>
      <c r="B485" s="10"/>
      <c r="C485" s="10"/>
      <c r="D485" s="10"/>
    </row>
    <row r="486" spans="1:4" ht="15.6">
      <c r="A486" s="10"/>
      <c r="B486" s="10"/>
      <c r="C486" s="10"/>
      <c r="D486" s="10"/>
    </row>
    <row r="487" spans="1:4" ht="15.6">
      <c r="A487" s="10"/>
      <c r="B487" s="10"/>
      <c r="C487" s="10"/>
      <c r="D487" s="10"/>
    </row>
    <row r="488" spans="1:4" ht="15.6">
      <c r="A488" s="10"/>
      <c r="B488" s="10"/>
      <c r="C488" s="10"/>
      <c r="D488" s="10"/>
    </row>
    <row r="489" spans="1:4" ht="15.6">
      <c r="A489" s="10"/>
      <c r="B489" s="10"/>
      <c r="C489" s="10"/>
      <c r="D489" s="10"/>
    </row>
    <row r="490" spans="1:4" ht="15.6">
      <c r="A490" s="10"/>
      <c r="B490" s="10"/>
      <c r="C490" s="10"/>
      <c r="D490" s="10"/>
    </row>
    <row r="491" spans="1:4" ht="15.6">
      <c r="A491" s="10"/>
      <c r="B491" s="10"/>
      <c r="C491" s="10"/>
      <c r="D491" s="10"/>
    </row>
    <row r="492" spans="1:4" ht="15.6">
      <c r="A492" s="10"/>
      <c r="B492" s="10"/>
      <c r="C492" s="10"/>
      <c r="D492" s="10"/>
    </row>
    <row r="493" spans="1:4" ht="15.6">
      <c r="A493" s="10"/>
      <c r="B493" s="10"/>
      <c r="C493" s="10"/>
      <c r="D493" s="10"/>
    </row>
    <row r="494" spans="1:4" ht="15.6">
      <c r="A494" s="10"/>
      <c r="B494" s="10"/>
      <c r="C494" s="10"/>
      <c r="D494" s="10"/>
    </row>
    <row r="495" spans="1:4" ht="15.6">
      <c r="A495" s="10"/>
      <c r="B495" s="10"/>
      <c r="C495" s="10"/>
      <c r="D495" s="10"/>
    </row>
    <row r="496" spans="1:4" ht="15.6">
      <c r="A496" s="10"/>
      <c r="B496" s="10"/>
      <c r="C496" s="10"/>
      <c r="D496" s="10"/>
    </row>
    <row r="497" spans="1:4" ht="15.6">
      <c r="A497" s="10"/>
      <c r="B497" s="10"/>
      <c r="C497" s="10"/>
      <c r="D497" s="10"/>
    </row>
    <row r="498" spans="1:4" ht="15.6">
      <c r="A498" s="10"/>
      <c r="B498" s="10"/>
      <c r="C498" s="10"/>
      <c r="D498" s="10"/>
    </row>
    <row r="499" spans="1:4" ht="15.6">
      <c r="A499" s="10"/>
      <c r="B499" s="10"/>
      <c r="C499" s="10"/>
      <c r="D499" s="10"/>
    </row>
    <row r="500" spans="1:4" ht="15.6">
      <c r="A500" s="10"/>
      <c r="B500" s="10"/>
      <c r="C500" s="10"/>
      <c r="D500" s="10"/>
    </row>
  </sheetData>
  <sheetProtection password="C528" sheet="1"/>
  <customSheetViews>
    <customSheetView guid="{F9AD76E4-BA12-48A8-B026-0F4EAD2A2C7C}" showPageBreaks="1" printArea="1" showRuler="0" topLeftCell="C1">
      <pane ySplit="7" topLeftCell="A132" activePane="bottomLeft" state="frozen"/>
      <selection pane="bottomLeft" activeCell="H42" sqref="H42"/>
      <pageMargins left="0.36" right="0.35" top="0.61" bottom="0.34" header="0.27" footer="0.18"/>
      <pageSetup orientation="portrait" r:id="rId1"/>
      <headerFooter alignWithMargins="0">
        <oddHeader>&amp;C&amp;"Arial,Bold"Milwaukee County Department of Health &amp; Human Services (DHHS)&amp;"Arial,Regular"
&amp;"Arial,Bold Italic"&amp;UEquipment Report</oddHeader>
        <oddFooter>&amp;LList of Equipment&amp;RPage &amp;P of &amp;N</oddFooter>
      </headerFooter>
    </customSheetView>
  </customSheetViews>
  <mergeCells count="4">
    <mergeCell ref="B2:D2"/>
    <mergeCell ref="B1:D1"/>
    <mergeCell ref="U1:V1"/>
    <mergeCell ref="A3:D3"/>
  </mergeCells>
  <phoneticPr fontId="0" type="noConversion"/>
  <pageMargins left="0.25" right="0.25" top="0.79" bottom="0.49" header="0.2" footer="0.3"/>
  <pageSetup scale="95" orientation="portrait" r:id="rId2"/>
  <headerFooter alignWithMargins="0">
    <oddHeader>&amp;C&amp;"Times New Roman,Bold"&amp;16Milwaukee County Department of Health and Human Services (DHHS)&amp;"Arial,Regular"&amp;10
&amp;"Arial,Bold" &amp;"Times New Roman,Bold"&amp;12Equipment(s) over $500 Report</oddHeader>
    <oddFooter>&amp;C&amp;A&amp;RRevised 1/5/22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W500"/>
  <sheetViews>
    <sheetView zoomScaleNormal="100" workbookViewId="0">
      <pane ySplit="7" topLeftCell="A8" activePane="bottomLeft" state="frozen"/>
      <selection activeCell="AB12" sqref="AB12"/>
      <selection pane="bottomLeft" activeCell="F10" sqref="F10"/>
    </sheetView>
  </sheetViews>
  <sheetFormatPr defaultColWidth="9.21875" defaultRowHeight="13.2"/>
  <cols>
    <col min="1" max="1" width="10.6640625" customWidth="1"/>
    <col min="2" max="2" width="11.21875" customWidth="1"/>
    <col min="3" max="3" width="53.21875" customWidth="1"/>
    <col min="4" max="4" width="16.88671875" customWidth="1"/>
    <col min="5" max="5" width="28.5546875" customWidth="1"/>
    <col min="6" max="6" width="13.77734375" customWidth="1"/>
  </cols>
  <sheetData>
    <row r="1" spans="1:23" s="18" customFormat="1" ht="18" customHeight="1">
      <c r="A1" s="15"/>
      <c r="B1" s="15" t="s">
        <v>11</v>
      </c>
      <c r="C1" s="630" t="str">
        <f>IF(Exp!B2=0," ",Exp!B2)</f>
        <v xml:space="preserve"> </v>
      </c>
      <c r="D1" s="630"/>
      <c r="E1" s="630"/>
      <c r="F1" s="16"/>
      <c r="G1" s="16"/>
      <c r="H1" s="16"/>
      <c r="I1" s="16"/>
      <c r="J1" s="16"/>
      <c r="K1" s="16"/>
      <c r="L1" s="16"/>
      <c r="M1" s="16"/>
      <c r="N1" s="16"/>
      <c r="O1" s="16"/>
      <c r="P1" s="16"/>
      <c r="Q1" s="16"/>
      <c r="R1" s="16"/>
      <c r="S1" s="16"/>
      <c r="T1" s="16"/>
      <c r="U1" s="17"/>
      <c r="V1" s="631"/>
      <c r="W1" s="631"/>
    </row>
    <row r="2" spans="1:23" ht="15.6">
      <c r="A2" s="15"/>
      <c r="B2" s="15" t="s">
        <v>16</v>
      </c>
      <c r="C2" s="630" t="str">
        <f>IF(Exp!B6=0," ",Exp!B6)</f>
        <v xml:space="preserve"> </v>
      </c>
      <c r="D2" s="630"/>
      <c r="E2" s="630"/>
    </row>
    <row r="4" spans="1:23">
      <c r="A4" s="110" t="s">
        <v>187</v>
      </c>
      <c r="B4" s="110"/>
      <c r="D4" s="112" t="s">
        <v>237</v>
      </c>
      <c r="E4" s="113"/>
      <c r="F4" s="141">
        <f>SUM(F8:F500)</f>
        <v>0</v>
      </c>
    </row>
    <row r="5" spans="1:23">
      <c r="E5" s="157" t="s">
        <v>236</v>
      </c>
      <c r="F5" s="141">
        <f>'Exp-Details'!U56-F4</f>
        <v>0</v>
      </c>
    </row>
    <row r="6" spans="1:23" s="111" customFormat="1" ht="35.25" customHeight="1">
      <c r="A6" s="635" t="s">
        <v>185</v>
      </c>
      <c r="B6" s="636"/>
      <c r="C6" s="31" t="s">
        <v>179</v>
      </c>
      <c r="D6" s="31" t="s">
        <v>220</v>
      </c>
      <c r="E6" s="31" t="s">
        <v>230</v>
      </c>
      <c r="F6" s="114" t="s">
        <v>175</v>
      </c>
    </row>
    <row r="7" spans="1:23" s="115" customFormat="1">
      <c r="A7" s="31" t="s">
        <v>180</v>
      </c>
      <c r="B7" s="31" t="s">
        <v>181</v>
      </c>
      <c r="C7" s="31"/>
      <c r="D7" s="31"/>
      <c r="E7" s="31"/>
      <c r="F7" s="114"/>
    </row>
    <row r="8" spans="1:23" ht="15.6">
      <c r="A8" s="10"/>
      <c r="B8" s="10"/>
      <c r="C8" s="4"/>
      <c r="D8" s="4"/>
      <c r="E8" s="4"/>
      <c r="F8" s="3">
        <v>0</v>
      </c>
    </row>
    <row r="9" spans="1:23" ht="15.6">
      <c r="A9" s="10"/>
      <c r="B9" s="10"/>
      <c r="C9" s="4"/>
      <c r="D9" s="4"/>
      <c r="E9" s="4"/>
      <c r="F9" s="3"/>
    </row>
    <row r="10" spans="1:23" ht="15.6">
      <c r="A10" s="10"/>
      <c r="B10" s="10"/>
      <c r="C10" s="4"/>
      <c r="D10" s="4"/>
      <c r="E10" s="4"/>
      <c r="F10" s="3"/>
    </row>
    <row r="11" spans="1:23" ht="15.6">
      <c r="A11" s="10"/>
      <c r="B11" s="10"/>
      <c r="C11" s="4"/>
      <c r="D11" s="4"/>
      <c r="E11" s="4"/>
      <c r="F11" s="3"/>
    </row>
    <row r="12" spans="1:23" ht="15.6">
      <c r="A12" s="10"/>
      <c r="B12" s="10"/>
      <c r="C12" s="4"/>
      <c r="D12" s="4"/>
      <c r="E12" s="4"/>
      <c r="F12" s="3"/>
    </row>
    <row r="13" spans="1:23" ht="15.6">
      <c r="A13" s="10"/>
      <c r="B13" s="10"/>
      <c r="C13" s="4"/>
      <c r="D13" s="4"/>
      <c r="E13" s="4"/>
      <c r="F13" s="3"/>
    </row>
    <row r="14" spans="1:23" ht="15.6">
      <c r="A14" s="10"/>
      <c r="B14" s="10"/>
      <c r="C14" s="4"/>
      <c r="D14" s="4"/>
      <c r="E14" s="4"/>
      <c r="F14" s="3"/>
    </row>
    <row r="15" spans="1:23" ht="15.6">
      <c r="A15" s="10"/>
      <c r="B15" s="10"/>
      <c r="C15" s="4"/>
      <c r="D15" s="4"/>
      <c r="E15" s="4"/>
      <c r="F15" s="3"/>
    </row>
    <row r="16" spans="1:23" ht="15.6">
      <c r="A16" s="10"/>
      <c r="B16" s="10"/>
      <c r="C16" s="4"/>
      <c r="D16" s="4"/>
      <c r="E16" s="4"/>
      <c r="F16" s="3"/>
    </row>
    <row r="17" spans="1:6" ht="15.6">
      <c r="A17" s="10"/>
      <c r="B17" s="10"/>
      <c r="C17" s="4"/>
      <c r="D17" s="4"/>
      <c r="E17" s="4"/>
      <c r="F17" s="3"/>
    </row>
    <row r="18" spans="1:6" ht="15.6">
      <c r="A18" s="10"/>
      <c r="B18" s="10"/>
      <c r="C18" s="4"/>
      <c r="D18" s="4"/>
      <c r="E18" s="4"/>
      <c r="F18" s="3"/>
    </row>
    <row r="19" spans="1:6" ht="15.6">
      <c r="A19" s="10"/>
      <c r="B19" s="10"/>
      <c r="C19" s="4"/>
      <c r="D19" s="4"/>
      <c r="E19" s="4"/>
      <c r="F19" s="3"/>
    </row>
    <row r="20" spans="1:6" ht="15.6">
      <c r="A20" s="10"/>
      <c r="B20" s="10"/>
      <c r="C20" s="4"/>
      <c r="D20" s="4"/>
      <c r="E20" s="4"/>
      <c r="F20" s="3"/>
    </row>
    <row r="21" spans="1:6" ht="15.6">
      <c r="A21" s="10"/>
      <c r="B21" s="10"/>
      <c r="C21" s="4"/>
      <c r="D21" s="4"/>
      <c r="E21" s="4"/>
      <c r="F21" s="3"/>
    </row>
    <row r="22" spans="1:6" ht="15.6">
      <c r="A22" s="10"/>
      <c r="B22" s="10"/>
      <c r="C22" s="4"/>
      <c r="D22" s="4"/>
      <c r="E22" s="4"/>
      <c r="F22" s="3"/>
    </row>
    <row r="23" spans="1:6" ht="15.6">
      <c r="A23" s="10"/>
      <c r="B23" s="10"/>
      <c r="C23" s="4"/>
      <c r="D23" s="4"/>
      <c r="E23" s="4"/>
      <c r="F23" s="3"/>
    </row>
    <row r="24" spans="1:6" ht="15.6">
      <c r="A24" s="10"/>
      <c r="B24" s="10"/>
      <c r="C24" s="4"/>
      <c r="D24" s="4"/>
      <c r="E24" s="4"/>
      <c r="F24" s="3"/>
    </row>
    <row r="25" spans="1:6" ht="15.6">
      <c r="A25" s="10"/>
      <c r="B25" s="10"/>
      <c r="C25" s="4"/>
      <c r="D25" s="4"/>
      <c r="E25" s="4"/>
      <c r="F25" s="3"/>
    </row>
    <row r="26" spans="1:6" ht="15.6">
      <c r="A26" s="10"/>
      <c r="B26" s="10"/>
      <c r="C26" s="4"/>
      <c r="D26" s="4"/>
      <c r="E26" s="4"/>
      <c r="F26" s="3"/>
    </row>
    <row r="27" spans="1:6" ht="15.6">
      <c r="A27" s="10"/>
      <c r="B27" s="10"/>
      <c r="C27" s="4"/>
      <c r="D27" s="4"/>
      <c r="E27" s="4"/>
      <c r="F27" s="3"/>
    </row>
    <row r="28" spans="1:6" ht="15.6">
      <c r="A28" s="10"/>
      <c r="B28" s="10"/>
      <c r="C28" s="4"/>
      <c r="D28" s="4"/>
      <c r="E28" s="4"/>
      <c r="F28" s="3"/>
    </row>
    <row r="29" spans="1:6" ht="15.6">
      <c r="A29" s="10"/>
      <c r="B29" s="10"/>
      <c r="C29" s="4"/>
      <c r="D29" s="4"/>
      <c r="E29" s="4"/>
      <c r="F29" s="3"/>
    </row>
    <row r="30" spans="1:6" ht="15.6">
      <c r="A30" s="10"/>
      <c r="B30" s="10"/>
      <c r="C30" s="4"/>
      <c r="D30" s="4"/>
      <c r="E30" s="4"/>
      <c r="F30" s="3"/>
    </row>
    <row r="31" spans="1:6" ht="15.6">
      <c r="A31" s="10"/>
      <c r="B31" s="10"/>
      <c r="C31" s="4"/>
      <c r="D31" s="4"/>
      <c r="E31" s="4"/>
      <c r="F31" s="3"/>
    </row>
    <row r="32" spans="1:6" ht="15.6">
      <c r="A32" s="10"/>
      <c r="B32" s="10"/>
      <c r="C32" s="4"/>
      <c r="D32" s="4"/>
      <c r="E32" s="4"/>
      <c r="F32" s="3"/>
    </row>
    <row r="33" spans="1:8" ht="15.6">
      <c r="A33" s="10"/>
      <c r="B33" s="10"/>
      <c r="C33" s="4"/>
      <c r="D33" s="4"/>
      <c r="E33" s="4"/>
      <c r="F33" s="3"/>
    </row>
    <row r="34" spans="1:8" ht="15.6">
      <c r="A34" s="10"/>
      <c r="B34" s="10"/>
      <c r="C34" s="4"/>
      <c r="D34" s="4"/>
      <c r="E34" s="4"/>
      <c r="F34" s="3"/>
    </row>
    <row r="35" spans="1:8" ht="15.6">
      <c r="A35" s="10"/>
      <c r="B35" s="10"/>
      <c r="C35" s="4"/>
      <c r="D35" s="4"/>
      <c r="E35" s="4"/>
      <c r="F35" s="3"/>
    </row>
    <row r="36" spans="1:8" ht="15.6">
      <c r="A36" s="10"/>
      <c r="B36" s="10"/>
      <c r="C36" s="4"/>
      <c r="D36" s="4"/>
      <c r="E36" s="4"/>
      <c r="F36" s="3"/>
    </row>
    <row r="37" spans="1:8" ht="15.6">
      <c r="A37" s="10"/>
      <c r="B37" s="10"/>
      <c r="C37" s="4"/>
      <c r="D37" s="4"/>
      <c r="E37" s="4"/>
      <c r="F37" s="3"/>
    </row>
    <row r="38" spans="1:8" ht="15.6">
      <c r="A38" s="10"/>
      <c r="B38" s="10"/>
      <c r="C38" s="4"/>
      <c r="D38" s="4"/>
      <c r="E38" s="4"/>
      <c r="F38" s="3"/>
    </row>
    <row r="39" spans="1:8" ht="15.6">
      <c r="A39" s="10"/>
      <c r="B39" s="10"/>
      <c r="C39" s="4"/>
      <c r="D39" s="4"/>
      <c r="E39" s="4"/>
      <c r="F39" s="3"/>
      <c r="G39" s="116"/>
      <c r="H39" s="116"/>
    </row>
    <row r="40" spans="1:8" ht="15.6">
      <c r="A40" s="10"/>
      <c r="B40" s="10"/>
      <c r="C40" s="4"/>
      <c r="D40" s="4"/>
      <c r="E40" s="4"/>
      <c r="F40" s="3"/>
      <c r="G40" s="116"/>
      <c r="H40" s="116"/>
    </row>
    <row r="41" spans="1:8" ht="15.6">
      <c r="A41" s="10"/>
      <c r="B41" s="10"/>
      <c r="C41" s="4"/>
      <c r="D41" s="4"/>
      <c r="E41" s="4"/>
      <c r="F41" s="3"/>
      <c r="G41" s="116"/>
      <c r="H41" s="116"/>
    </row>
    <row r="42" spans="1:8" ht="15.6">
      <c r="A42" s="10"/>
      <c r="B42" s="10"/>
      <c r="C42" s="4"/>
      <c r="D42" s="4"/>
      <c r="E42" s="4"/>
      <c r="F42" s="3"/>
      <c r="G42" s="116"/>
      <c r="H42" s="116"/>
    </row>
    <row r="43" spans="1:8" ht="15.6">
      <c r="A43" s="10"/>
      <c r="B43" s="10"/>
      <c r="C43" s="4"/>
      <c r="D43" s="4"/>
      <c r="E43" s="4"/>
      <c r="F43" s="3"/>
      <c r="G43" s="116"/>
      <c r="H43" s="116"/>
    </row>
    <row r="44" spans="1:8" ht="15.6">
      <c r="A44" s="10"/>
      <c r="B44" s="10"/>
      <c r="C44" s="4"/>
      <c r="D44" s="4"/>
      <c r="E44" s="4"/>
      <c r="F44" s="9"/>
      <c r="G44" s="116"/>
      <c r="H44" s="116"/>
    </row>
    <row r="45" spans="1:8" ht="15.6">
      <c r="A45" s="10"/>
      <c r="B45" s="10"/>
      <c r="C45" s="4"/>
      <c r="D45" s="4"/>
      <c r="E45" s="4"/>
      <c r="F45" s="9"/>
      <c r="G45" s="116"/>
      <c r="H45" s="116"/>
    </row>
    <row r="46" spans="1:8" ht="15.6">
      <c r="A46" s="10"/>
      <c r="B46" s="10"/>
      <c r="C46" s="4"/>
      <c r="D46" s="4"/>
      <c r="E46" s="4"/>
      <c r="F46" s="9"/>
      <c r="G46" s="116"/>
      <c r="H46" s="116"/>
    </row>
    <row r="47" spans="1:8" ht="15.6">
      <c r="A47" s="10"/>
      <c r="B47" s="10"/>
      <c r="C47" s="4"/>
      <c r="D47" s="4"/>
      <c r="E47" s="4"/>
      <c r="F47" s="9"/>
      <c r="G47" s="116"/>
      <c r="H47" s="116"/>
    </row>
    <row r="48" spans="1:8" ht="15.6">
      <c r="A48" s="10"/>
      <c r="B48" s="10"/>
      <c r="C48" s="4"/>
      <c r="D48" s="4"/>
      <c r="E48" s="4"/>
      <c r="F48" s="9"/>
      <c r="G48" s="116"/>
      <c r="H48" s="116"/>
    </row>
    <row r="49" spans="1:8" ht="15.6">
      <c r="A49" s="10"/>
      <c r="B49" s="10"/>
      <c r="C49" s="4"/>
      <c r="D49" s="4"/>
      <c r="E49" s="4"/>
      <c r="F49" s="9"/>
      <c r="G49" s="116"/>
      <c r="H49" s="116"/>
    </row>
    <row r="50" spans="1:8" ht="15.6">
      <c r="A50" s="10"/>
      <c r="B50" s="10"/>
      <c r="C50" s="4"/>
      <c r="D50" s="4"/>
      <c r="E50" s="4"/>
      <c r="F50" s="9"/>
      <c r="G50" s="116"/>
      <c r="H50" s="116"/>
    </row>
    <row r="51" spans="1:8" ht="15.6">
      <c r="A51" s="10"/>
      <c r="B51" s="10"/>
      <c r="C51" s="4"/>
      <c r="D51" s="4"/>
      <c r="E51" s="4"/>
      <c r="F51" s="9"/>
      <c r="G51" s="116"/>
      <c r="H51" s="116"/>
    </row>
    <row r="52" spans="1:8" ht="15.6">
      <c r="A52" s="10"/>
      <c r="B52" s="10"/>
      <c r="C52" s="4"/>
      <c r="D52" s="4"/>
      <c r="E52" s="4"/>
      <c r="F52" s="9"/>
      <c r="G52" s="116"/>
      <c r="H52" s="116"/>
    </row>
    <row r="53" spans="1:8" ht="15.6">
      <c r="A53" s="10"/>
      <c r="B53" s="10"/>
      <c r="C53" s="4"/>
      <c r="D53" s="4"/>
      <c r="E53" s="4"/>
      <c r="F53" s="9"/>
      <c r="G53" s="116"/>
      <c r="H53" s="116"/>
    </row>
    <row r="54" spans="1:8" ht="15.6">
      <c r="A54" s="10"/>
      <c r="B54" s="10"/>
      <c r="C54" s="4"/>
      <c r="D54" s="4"/>
      <c r="E54" s="4"/>
      <c r="F54" s="9"/>
      <c r="G54" s="116"/>
      <c r="H54" s="116"/>
    </row>
    <row r="55" spans="1:8" ht="15.6">
      <c r="A55" s="10"/>
      <c r="B55" s="10"/>
      <c r="C55" s="4"/>
      <c r="D55" s="4"/>
      <c r="E55" s="4"/>
      <c r="F55" s="9"/>
      <c r="G55" s="116"/>
      <c r="H55" s="116"/>
    </row>
    <row r="56" spans="1:8" ht="15.6">
      <c r="A56" s="10"/>
      <c r="B56" s="10"/>
      <c r="C56" s="4"/>
      <c r="D56" s="4"/>
      <c r="E56" s="4"/>
      <c r="F56" s="9"/>
      <c r="G56" s="116"/>
      <c r="H56" s="116"/>
    </row>
    <row r="57" spans="1:8" ht="15.6">
      <c r="A57" s="10"/>
      <c r="B57" s="10"/>
      <c r="C57" s="4"/>
      <c r="D57" s="4"/>
      <c r="E57" s="4"/>
      <c r="F57" s="9"/>
      <c r="G57" s="116"/>
      <c r="H57" s="116"/>
    </row>
    <row r="58" spans="1:8" ht="15.6">
      <c r="A58" s="10"/>
      <c r="B58" s="10"/>
      <c r="C58" s="4"/>
      <c r="D58" s="4"/>
      <c r="E58" s="4"/>
      <c r="F58" s="9"/>
    </row>
    <row r="59" spans="1:8" ht="15.6">
      <c r="A59" s="10"/>
      <c r="B59" s="10"/>
      <c r="C59" s="4"/>
      <c r="D59" s="4"/>
      <c r="E59" s="4"/>
      <c r="F59" s="9"/>
    </row>
    <row r="60" spans="1:8" ht="15.6">
      <c r="A60" s="10"/>
      <c r="B60" s="10"/>
      <c r="C60" s="4"/>
      <c r="D60" s="4"/>
      <c r="E60" s="4"/>
      <c r="F60" s="9"/>
    </row>
    <row r="61" spans="1:8" ht="15.6">
      <c r="A61" s="10"/>
      <c r="B61" s="10"/>
      <c r="C61" s="4"/>
      <c r="D61" s="4"/>
      <c r="E61" s="4"/>
      <c r="F61" s="9"/>
    </row>
    <row r="62" spans="1:8" ht="15.6">
      <c r="A62" s="10"/>
      <c r="B62" s="10"/>
      <c r="C62" s="4"/>
      <c r="D62" s="4"/>
      <c r="E62" s="4"/>
      <c r="F62" s="9"/>
    </row>
    <row r="63" spans="1:8" ht="15.6">
      <c r="A63" s="10"/>
      <c r="B63" s="10"/>
      <c r="C63" s="4"/>
      <c r="D63" s="4"/>
      <c r="E63" s="4"/>
      <c r="F63" s="9"/>
    </row>
    <row r="64" spans="1:8" ht="15.6">
      <c r="A64" s="10"/>
      <c r="B64" s="10"/>
      <c r="C64" s="4"/>
      <c r="D64" s="4"/>
      <c r="E64" s="4"/>
      <c r="F64" s="9"/>
    </row>
    <row r="65" spans="1:6" ht="15.6">
      <c r="A65" s="10"/>
      <c r="B65" s="10"/>
      <c r="C65" s="4"/>
      <c r="D65" s="4"/>
      <c r="E65" s="4"/>
      <c r="F65" s="9"/>
    </row>
    <row r="66" spans="1:6" ht="15.6">
      <c r="A66" s="10"/>
      <c r="B66" s="10"/>
      <c r="C66" s="4"/>
      <c r="D66" s="4"/>
      <c r="E66" s="4"/>
      <c r="F66" s="9"/>
    </row>
    <row r="67" spans="1:6" ht="15.6">
      <c r="A67" s="10"/>
      <c r="B67" s="10"/>
      <c r="C67" s="4"/>
      <c r="D67" s="4"/>
      <c r="E67" s="4"/>
      <c r="F67" s="9"/>
    </row>
    <row r="68" spans="1:6" ht="15.6">
      <c r="A68" s="10"/>
      <c r="B68" s="10"/>
      <c r="C68" s="4"/>
      <c r="D68" s="4"/>
      <c r="E68" s="4"/>
      <c r="F68" s="9"/>
    </row>
    <row r="69" spans="1:6" ht="15.6">
      <c r="A69" s="10"/>
      <c r="B69" s="10"/>
      <c r="C69" s="4"/>
      <c r="D69" s="4"/>
      <c r="E69" s="4"/>
      <c r="F69" s="9"/>
    </row>
    <row r="70" spans="1:6" ht="15.6">
      <c r="A70" s="10"/>
      <c r="B70" s="10"/>
      <c r="C70" s="4"/>
      <c r="D70" s="4"/>
      <c r="E70" s="4"/>
      <c r="F70" s="9"/>
    </row>
    <row r="71" spans="1:6" ht="15.6">
      <c r="A71" s="10"/>
      <c r="B71" s="10"/>
      <c r="C71" s="4"/>
      <c r="D71" s="4"/>
      <c r="E71" s="4"/>
      <c r="F71" s="9"/>
    </row>
    <row r="72" spans="1:6" ht="15.6">
      <c r="A72" s="10"/>
      <c r="B72" s="10"/>
      <c r="C72" s="4"/>
      <c r="D72" s="4"/>
      <c r="E72" s="4"/>
      <c r="F72" s="9"/>
    </row>
    <row r="73" spans="1:6" ht="15.6">
      <c r="A73" s="10"/>
      <c r="B73" s="10"/>
      <c r="C73" s="4"/>
      <c r="D73" s="4"/>
      <c r="E73" s="4"/>
      <c r="F73" s="9"/>
    </row>
    <row r="74" spans="1:6" ht="15.6">
      <c r="A74" s="10"/>
      <c r="B74" s="10"/>
      <c r="C74" s="4"/>
      <c r="D74" s="4"/>
      <c r="E74" s="4"/>
      <c r="F74" s="9"/>
    </row>
    <row r="75" spans="1:6" ht="15.6">
      <c r="A75" s="10"/>
      <c r="B75" s="10"/>
      <c r="C75" s="4"/>
      <c r="D75" s="4"/>
      <c r="E75" s="4"/>
      <c r="F75" s="9"/>
    </row>
    <row r="76" spans="1:6" ht="15.6">
      <c r="A76" s="10"/>
      <c r="B76" s="10"/>
      <c r="C76" s="4"/>
      <c r="D76" s="4"/>
      <c r="E76" s="4"/>
      <c r="F76" s="9"/>
    </row>
    <row r="77" spans="1:6" ht="15.6">
      <c r="A77" s="10"/>
      <c r="B77" s="10"/>
      <c r="C77" s="4"/>
      <c r="D77" s="4"/>
      <c r="E77" s="4"/>
      <c r="F77" s="9"/>
    </row>
    <row r="78" spans="1:6" ht="15.6">
      <c r="A78" s="10"/>
      <c r="B78" s="10"/>
      <c r="C78" s="4"/>
      <c r="D78" s="4"/>
      <c r="E78" s="4"/>
      <c r="F78" s="9"/>
    </row>
    <row r="79" spans="1:6" ht="15.6">
      <c r="A79" s="10"/>
      <c r="B79" s="10"/>
      <c r="C79" s="4"/>
      <c r="D79" s="4"/>
      <c r="E79" s="4"/>
      <c r="F79" s="9"/>
    </row>
    <row r="80" spans="1:6" ht="15.6">
      <c r="A80" s="10"/>
      <c r="B80" s="10"/>
      <c r="C80" s="4"/>
      <c r="D80" s="4"/>
      <c r="E80" s="4"/>
      <c r="F80" s="9"/>
    </row>
    <row r="81" spans="1:6" ht="15.6">
      <c r="A81" s="10"/>
      <c r="B81" s="10"/>
      <c r="C81" s="4"/>
      <c r="D81" s="4"/>
      <c r="E81" s="4"/>
      <c r="F81" s="9"/>
    </row>
    <row r="82" spans="1:6" ht="15.6">
      <c r="A82" s="10"/>
      <c r="B82" s="10"/>
      <c r="C82" s="4"/>
      <c r="D82" s="4"/>
      <c r="E82" s="4"/>
      <c r="F82" s="9"/>
    </row>
    <row r="83" spans="1:6" ht="15.6">
      <c r="A83" s="10"/>
      <c r="B83" s="10"/>
      <c r="C83" s="4"/>
      <c r="D83" s="4"/>
      <c r="E83" s="4"/>
      <c r="F83" s="9"/>
    </row>
    <row r="84" spans="1:6" ht="15.6">
      <c r="A84" s="10"/>
      <c r="B84" s="10"/>
      <c r="C84" s="4"/>
      <c r="D84" s="4"/>
      <c r="E84" s="4"/>
      <c r="F84" s="9"/>
    </row>
    <row r="85" spans="1:6" ht="15.6">
      <c r="A85" s="10"/>
      <c r="B85" s="10"/>
      <c r="C85" s="4"/>
      <c r="D85" s="4"/>
      <c r="E85" s="4"/>
      <c r="F85" s="9"/>
    </row>
    <row r="86" spans="1:6" ht="15.6">
      <c r="A86" s="10"/>
      <c r="B86" s="10"/>
      <c r="C86" s="4"/>
      <c r="D86" s="4"/>
      <c r="E86" s="4"/>
      <c r="F86" s="9"/>
    </row>
    <row r="87" spans="1:6" ht="15.6">
      <c r="A87" s="10"/>
      <c r="B87" s="10"/>
      <c r="C87" s="4"/>
      <c r="D87" s="4"/>
      <c r="E87" s="4"/>
      <c r="F87" s="9"/>
    </row>
    <row r="88" spans="1:6" ht="15.6">
      <c r="A88" s="10"/>
      <c r="B88" s="10"/>
      <c r="C88" s="4"/>
      <c r="D88" s="4"/>
      <c r="E88" s="4"/>
      <c r="F88" s="9"/>
    </row>
    <row r="89" spans="1:6" ht="15.6">
      <c r="A89" s="10"/>
      <c r="B89" s="10"/>
      <c r="C89" s="4"/>
      <c r="D89" s="4"/>
      <c r="E89" s="4"/>
      <c r="F89" s="9"/>
    </row>
    <row r="90" spans="1:6" ht="15.6">
      <c r="A90" s="10"/>
      <c r="B90" s="10"/>
      <c r="C90" s="4"/>
      <c r="D90" s="4"/>
      <c r="E90" s="4"/>
      <c r="F90" s="9"/>
    </row>
    <row r="91" spans="1:6" ht="15.6">
      <c r="A91" s="10"/>
      <c r="B91" s="10"/>
      <c r="C91" s="4"/>
      <c r="D91" s="4"/>
      <c r="E91" s="4"/>
      <c r="F91" s="9"/>
    </row>
    <row r="92" spans="1:6" ht="15.6">
      <c r="A92" s="10"/>
      <c r="B92" s="10"/>
      <c r="C92" s="4"/>
      <c r="D92" s="4"/>
      <c r="E92" s="4"/>
      <c r="F92" s="9"/>
    </row>
    <row r="93" spans="1:6" ht="15.6">
      <c r="A93" s="10"/>
      <c r="B93" s="10"/>
      <c r="C93" s="4"/>
      <c r="D93" s="4"/>
      <c r="E93" s="4"/>
      <c r="F93" s="9"/>
    </row>
    <row r="94" spans="1:6" ht="15.6">
      <c r="A94" s="10"/>
      <c r="B94" s="10"/>
      <c r="C94" s="4"/>
      <c r="D94" s="4"/>
      <c r="E94" s="4"/>
      <c r="F94" s="9"/>
    </row>
    <row r="95" spans="1:6" ht="15.6">
      <c r="A95" s="10"/>
      <c r="B95" s="10"/>
      <c r="C95" s="4"/>
      <c r="D95" s="4"/>
      <c r="E95" s="4"/>
      <c r="F95" s="9"/>
    </row>
    <row r="96" spans="1:6" ht="15.6">
      <c r="A96" s="10"/>
      <c r="B96" s="10"/>
      <c r="C96" s="4"/>
      <c r="D96" s="4"/>
      <c r="E96" s="4"/>
      <c r="F96" s="9"/>
    </row>
    <row r="97" spans="1:6" ht="15.6">
      <c r="A97" s="10"/>
      <c r="B97" s="10"/>
      <c r="C97" s="4"/>
      <c r="D97" s="4"/>
      <c r="E97" s="4"/>
      <c r="F97" s="9"/>
    </row>
    <row r="98" spans="1:6" ht="15.6">
      <c r="A98" s="10"/>
      <c r="B98" s="10"/>
      <c r="C98" s="4"/>
      <c r="D98" s="4"/>
      <c r="E98" s="4"/>
      <c r="F98" s="9"/>
    </row>
    <row r="99" spans="1:6" ht="15.6">
      <c r="A99" s="10"/>
      <c r="B99" s="10"/>
      <c r="C99" s="4"/>
      <c r="D99" s="4"/>
      <c r="E99" s="4"/>
      <c r="F99" s="9"/>
    </row>
    <row r="100" spans="1:6" ht="15.6">
      <c r="A100" s="10"/>
      <c r="B100" s="10"/>
      <c r="C100" s="4"/>
      <c r="D100" s="4"/>
      <c r="E100" s="4"/>
      <c r="F100" s="9"/>
    </row>
    <row r="101" spans="1:6" ht="15.6">
      <c r="A101" s="10"/>
      <c r="B101" s="10"/>
      <c r="C101" s="4"/>
      <c r="D101" s="4"/>
      <c r="E101" s="4"/>
      <c r="F101" s="9"/>
    </row>
    <row r="102" spans="1:6" ht="15.6">
      <c r="A102" s="10"/>
      <c r="B102" s="10"/>
      <c r="C102" s="4"/>
      <c r="D102" s="4"/>
      <c r="E102" s="4"/>
      <c r="F102" s="9"/>
    </row>
    <row r="103" spans="1:6" ht="15.6">
      <c r="A103" s="10"/>
      <c r="B103" s="10"/>
      <c r="C103" s="4"/>
      <c r="D103" s="4"/>
      <c r="E103" s="4"/>
      <c r="F103" s="9"/>
    </row>
    <row r="104" spans="1:6" ht="15.6">
      <c r="A104" s="10"/>
      <c r="B104" s="10"/>
      <c r="C104" s="4"/>
      <c r="D104" s="4"/>
      <c r="E104" s="4"/>
      <c r="F104" s="9"/>
    </row>
    <row r="105" spans="1:6" ht="15.6">
      <c r="A105" s="10"/>
      <c r="B105" s="10"/>
      <c r="C105" s="4"/>
      <c r="D105" s="4"/>
      <c r="E105" s="4"/>
      <c r="F105" s="9"/>
    </row>
    <row r="106" spans="1:6" ht="15.6">
      <c r="A106" s="10"/>
      <c r="B106" s="10"/>
      <c r="C106" s="4"/>
      <c r="D106" s="4"/>
      <c r="E106" s="4"/>
      <c r="F106" s="9"/>
    </row>
    <row r="107" spans="1:6" ht="15.6">
      <c r="A107" s="10"/>
      <c r="B107" s="10"/>
      <c r="C107" s="4"/>
      <c r="D107" s="4"/>
      <c r="E107" s="4"/>
      <c r="F107" s="9"/>
    </row>
    <row r="108" spans="1:6" ht="15.6">
      <c r="A108" s="10"/>
      <c r="B108" s="10"/>
      <c r="C108" s="4"/>
      <c r="D108" s="4"/>
      <c r="E108" s="4"/>
      <c r="F108" s="9"/>
    </row>
    <row r="109" spans="1:6" ht="15.6">
      <c r="A109" s="10"/>
      <c r="B109" s="10"/>
      <c r="C109" s="4"/>
      <c r="D109" s="4"/>
      <c r="E109" s="4"/>
      <c r="F109" s="9"/>
    </row>
    <row r="110" spans="1:6" ht="15.6">
      <c r="A110" s="10"/>
      <c r="B110" s="10"/>
      <c r="C110" s="4"/>
      <c r="D110" s="4"/>
      <c r="E110" s="4"/>
      <c r="F110" s="9"/>
    </row>
    <row r="111" spans="1:6" ht="15.6">
      <c r="A111" s="10"/>
      <c r="B111" s="10"/>
      <c r="C111" s="4"/>
      <c r="D111" s="4"/>
      <c r="E111" s="4"/>
      <c r="F111" s="9"/>
    </row>
    <row r="112" spans="1:6" ht="15.6">
      <c r="A112" s="10"/>
      <c r="B112" s="10"/>
      <c r="C112" s="4"/>
      <c r="D112" s="4"/>
      <c r="E112" s="4"/>
      <c r="F112" s="9"/>
    </row>
    <row r="113" spans="1:6" ht="15.6">
      <c r="A113" s="10"/>
      <c r="B113" s="10"/>
      <c r="C113" s="4"/>
      <c r="D113" s="4"/>
      <c r="E113" s="4"/>
      <c r="F113" s="9"/>
    </row>
    <row r="114" spans="1:6" ht="15.6">
      <c r="A114" s="10"/>
      <c r="B114" s="10"/>
      <c r="C114" s="4"/>
      <c r="D114" s="4"/>
      <c r="E114" s="4"/>
      <c r="F114" s="9"/>
    </row>
    <row r="115" spans="1:6" ht="15.6">
      <c r="A115" s="10"/>
      <c r="B115" s="10"/>
      <c r="C115" s="4"/>
      <c r="D115" s="4"/>
      <c r="E115" s="4"/>
      <c r="F115" s="9"/>
    </row>
    <row r="116" spans="1:6" ht="15.6">
      <c r="A116" s="10"/>
      <c r="B116" s="10"/>
      <c r="C116" s="4"/>
      <c r="D116" s="4"/>
      <c r="E116" s="4"/>
      <c r="F116" s="9"/>
    </row>
    <row r="117" spans="1:6" ht="15.6">
      <c r="A117" s="10"/>
      <c r="B117" s="10"/>
      <c r="C117" s="4"/>
      <c r="D117" s="4"/>
      <c r="E117" s="4"/>
      <c r="F117" s="9"/>
    </row>
    <row r="118" spans="1:6" ht="15.6">
      <c r="A118" s="10"/>
      <c r="B118" s="10"/>
      <c r="C118" s="4"/>
      <c r="D118" s="4"/>
      <c r="E118" s="4"/>
      <c r="F118" s="9"/>
    </row>
    <row r="119" spans="1:6" ht="15.6">
      <c r="A119" s="10"/>
      <c r="B119" s="10"/>
      <c r="C119" s="4"/>
      <c r="D119" s="4"/>
      <c r="E119" s="4"/>
      <c r="F119" s="9"/>
    </row>
    <row r="120" spans="1:6" ht="15.6">
      <c r="A120" s="10"/>
      <c r="B120" s="10"/>
      <c r="C120" s="4"/>
      <c r="D120" s="4"/>
      <c r="E120" s="4"/>
      <c r="F120" s="9"/>
    </row>
    <row r="121" spans="1:6" ht="15.6">
      <c r="A121" s="10"/>
      <c r="B121" s="10"/>
      <c r="C121" s="4"/>
      <c r="D121" s="4"/>
      <c r="E121" s="4"/>
      <c r="F121" s="9"/>
    </row>
    <row r="122" spans="1:6" ht="15.6">
      <c r="A122" s="10"/>
      <c r="B122" s="10"/>
      <c r="C122" s="4"/>
      <c r="D122" s="4"/>
      <c r="E122" s="4"/>
      <c r="F122" s="9"/>
    </row>
    <row r="123" spans="1:6" ht="15.6">
      <c r="A123" s="10"/>
      <c r="B123" s="10"/>
      <c r="C123" s="4"/>
      <c r="D123" s="4"/>
      <c r="E123" s="4"/>
      <c r="F123" s="9"/>
    </row>
    <row r="124" spans="1:6" ht="15.6">
      <c r="A124" s="10"/>
      <c r="B124" s="10"/>
      <c r="C124" s="4"/>
      <c r="D124" s="4"/>
      <c r="E124" s="4"/>
      <c r="F124" s="9"/>
    </row>
    <row r="125" spans="1:6" ht="15.6">
      <c r="A125" s="10"/>
      <c r="B125" s="10"/>
      <c r="C125" s="4"/>
      <c r="D125" s="4"/>
      <c r="E125" s="4"/>
      <c r="F125" s="9"/>
    </row>
    <row r="126" spans="1:6" ht="15.6">
      <c r="A126" s="10"/>
      <c r="B126" s="10"/>
      <c r="C126" s="4"/>
      <c r="D126" s="4"/>
      <c r="E126" s="4"/>
      <c r="F126" s="9"/>
    </row>
    <row r="127" spans="1:6" ht="15.6">
      <c r="A127" s="10"/>
      <c r="B127" s="10"/>
      <c r="C127" s="4"/>
      <c r="D127" s="4"/>
      <c r="E127" s="4"/>
      <c r="F127" s="9"/>
    </row>
    <row r="128" spans="1:6" ht="15.6">
      <c r="A128" s="10"/>
      <c r="B128" s="10"/>
      <c r="C128" s="4"/>
      <c r="D128" s="4"/>
      <c r="E128" s="4"/>
      <c r="F128" s="9"/>
    </row>
    <row r="129" spans="1:6" ht="15.6">
      <c r="A129" s="10"/>
      <c r="B129" s="10"/>
      <c r="C129" s="4"/>
      <c r="D129" s="4"/>
      <c r="E129" s="4"/>
      <c r="F129" s="9"/>
    </row>
    <row r="130" spans="1:6" ht="15.6">
      <c r="A130" s="10"/>
      <c r="B130" s="10"/>
      <c r="C130" s="4"/>
      <c r="D130" s="4"/>
      <c r="E130" s="4"/>
      <c r="F130" s="9"/>
    </row>
    <row r="131" spans="1:6" ht="15.6">
      <c r="A131" s="10"/>
      <c r="B131" s="10"/>
      <c r="C131" s="4"/>
      <c r="D131" s="4"/>
      <c r="E131" s="4"/>
      <c r="F131" s="9"/>
    </row>
    <row r="132" spans="1:6" ht="15.6">
      <c r="A132" s="10"/>
      <c r="B132" s="10"/>
      <c r="C132" s="4"/>
      <c r="D132" s="4"/>
      <c r="E132" s="4"/>
      <c r="F132" s="9"/>
    </row>
    <row r="133" spans="1:6" ht="15.6">
      <c r="A133" s="10"/>
      <c r="B133" s="10"/>
      <c r="C133" s="4"/>
      <c r="D133" s="4"/>
      <c r="E133" s="4"/>
      <c r="F133" s="9"/>
    </row>
    <row r="134" spans="1:6" ht="15.6">
      <c r="A134" s="10"/>
      <c r="B134" s="10"/>
      <c r="C134" s="4"/>
      <c r="D134" s="4"/>
      <c r="E134" s="4"/>
      <c r="F134" s="9"/>
    </row>
    <row r="135" spans="1:6" ht="15.6">
      <c r="A135" s="10"/>
      <c r="B135" s="10"/>
      <c r="C135" s="4"/>
      <c r="D135" s="4"/>
      <c r="E135" s="4"/>
      <c r="F135" s="9"/>
    </row>
    <row r="136" spans="1:6" ht="15.6">
      <c r="A136" s="10"/>
      <c r="B136" s="10"/>
      <c r="C136" s="4"/>
      <c r="D136" s="4"/>
      <c r="E136" s="4"/>
      <c r="F136" s="9"/>
    </row>
    <row r="137" spans="1:6" ht="15.6">
      <c r="A137" s="10"/>
      <c r="B137" s="10"/>
      <c r="C137" s="4"/>
      <c r="D137" s="4"/>
      <c r="E137" s="4"/>
      <c r="F137" s="9"/>
    </row>
    <row r="138" spans="1:6" ht="15.6">
      <c r="A138" s="10"/>
      <c r="B138" s="10"/>
      <c r="C138" s="4"/>
      <c r="D138" s="4"/>
      <c r="E138" s="4"/>
      <c r="F138" s="9"/>
    </row>
    <row r="139" spans="1:6" ht="15.6">
      <c r="A139" s="10"/>
      <c r="B139" s="10"/>
      <c r="C139" s="4"/>
      <c r="D139" s="4"/>
      <c r="E139" s="4"/>
      <c r="F139" s="9"/>
    </row>
    <row r="140" spans="1:6" ht="15.6">
      <c r="A140" s="10"/>
      <c r="B140" s="10"/>
      <c r="C140" s="4"/>
      <c r="D140" s="4"/>
      <c r="E140" s="4"/>
      <c r="F140" s="9"/>
    </row>
    <row r="141" spans="1:6" ht="15.6">
      <c r="A141" s="10"/>
      <c r="B141" s="10"/>
      <c r="C141" s="4"/>
      <c r="D141" s="4"/>
      <c r="E141" s="4"/>
      <c r="F141" s="9"/>
    </row>
    <row r="142" spans="1:6" ht="15.6">
      <c r="A142" s="10"/>
      <c r="B142" s="10"/>
      <c r="C142" s="4"/>
      <c r="D142" s="4"/>
      <c r="E142" s="4"/>
      <c r="F142" s="9"/>
    </row>
    <row r="143" spans="1:6" ht="15.6">
      <c r="A143" s="10"/>
      <c r="B143" s="10"/>
      <c r="C143" s="4"/>
      <c r="D143" s="4"/>
      <c r="E143" s="4"/>
      <c r="F143" s="9"/>
    </row>
    <row r="144" spans="1:6" ht="15.6">
      <c r="A144" s="10"/>
      <c r="B144" s="10"/>
      <c r="C144" s="4"/>
      <c r="D144" s="4"/>
      <c r="E144" s="4"/>
      <c r="F144" s="9"/>
    </row>
    <row r="145" spans="1:6" ht="15.6">
      <c r="A145" s="10"/>
      <c r="B145" s="10"/>
      <c r="C145" s="4"/>
      <c r="D145" s="4"/>
      <c r="E145" s="4"/>
      <c r="F145" s="9"/>
    </row>
    <row r="146" spans="1:6" ht="15.6">
      <c r="A146" s="10"/>
      <c r="B146" s="10"/>
      <c r="C146" s="4"/>
      <c r="D146" s="4"/>
      <c r="E146" s="4"/>
      <c r="F146" s="9"/>
    </row>
    <row r="147" spans="1:6" ht="15.6">
      <c r="A147" s="10"/>
      <c r="B147" s="10"/>
      <c r="C147" s="4"/>
      <c r="D147" s="4"/>
      <c r="E147" s="4"/>
      <c r="F147" s="9"/>
    </row>
    <row r="148" spans="1:6" ht="15.6">
      <c r="A148" s="10"/>
      <c r="B148" s="10"/>
      <c r="C148" s="4"/>
      <c r="D148" s="4"/>
      <c r="E148" s="4"/>
      <c r="F148" s="9"/>
    </row>
    <row r="149" spans="1:6" ht="15.6">
      <c r="A149" s="10"/>
      <c r="B149" s="10"/>
      <c r="C149" s="4"/>
      <c r="D149" s="4"/>
      <c r="E149" s="4"/>
      <c r="F149" s="9"/>
    </row>
    <row r="150" spans="1:6" ht="15.6">
      <c r="A150" s="10"/>
      <c r="B150" s="10"/>
      <c r="C150" s="4"/>
      <c r="D150" s="4"/>
      <c r="E150" s="4"/>
      <c r="F150" s="9"/>
    </row>
    <row r="151" spans="1:6" ht="15.6">
      <c r="A151" s="10"/>
      <c r="B151" s="10"/>
      <c r="C151" s="4"/>
      <c r="D151" s="4"/>
      <c r="E151" s="4"/>
      <c r="F151" s="9"/>
    </row>
    <row r="152" spans="1:6" ht="15.6">
      <c r="A152" s="10"/>
      <c r="B152" s="10"/>
      <c r="C152" s="4"/>
      <c r="D152" s="4"/>
      <c r="E152" s="4"/>
      <c r="F152" s="9"/>
    </row>
    <row r="153" spans="1:6" ht="15.6">
      <c r="A153" s="10"/>
      <c r="B153" s="10"/>
      <c r="C153" s="4"/>
      <c r="D153" s="4"/>
      <c r="E153" s="4"/>
      <c r="F153" s="9"/>
    </row>
    <row r="154" spans="1:6" ht="15.6">
      <c r="A154" s="10"/>
      <c r="B154" s="10"/>
      <c r="C154" s="4"/>
      <c r="D154" s="4"/>
      <c r="E154" s="4"/>
      <c r="F154" s="9"/>
    </row>
    <row r="155" spans="1:6" ht="15.6">
      <c r="A155" s="10"/>
      <c r="B155" s="10"/>
      <c r="C155" s="4"/>
      <c r="D155" s="4"/>
      <c r="E155" s="4"/>
      <c r="F155" s="9"/>
    </row>
    <row r="156" spans="1:6" ht="15.6">
      <c r="A156" s="10"/>
      <c r="B156" s="10"/>
      <c r="C156" s="4"/>
      <c r="D156" s="4"/>
      <c r="E156" s="4"/>
      <c r="F156" s="9"/>
    </row>
    <row r="157" spans="1:6" ht="15.6">
      <c r="A157" s="10"/>
      <c r="B157" s="10"/>
      <c r="C157" s="4"/>
      <c r="D157" s="4"/>
      <c r="E157" s="4"/>
      <c r="F157" s="9"/>
    </row>
    <row r="158" spans="1:6" ht="15.6">
      <c r="A158" s="10"/>
      <c r="B158" s="10"/>
      <c r="C158" s="4"/>
      <c r="D158" s="4"/>
      <c r="E158" s="4"/>
      <c r="F158" s="9"/>
    </row>
    <row r="159" spans="1:6" ht="15.6">
      <c r="A159" s="10"/>
      <c r="B159" s="10"/>
      <c r="C159" s="4"/>
      <c r="D159" s="4"/>
      <c r="E159" s="4"/>
      <c r="F159" s="9"/>
    </row>
    <row r="160" spans="1:6" ht="15.6">
      <c r="A160" s="10"/>
      <c r="B160" s="10"/>
      <c r="C160" s="4"/>
      <c r="D160" s="4"/>
      <c r="E160" s="4"/>
      <c r="F160" s="9"/>
    </row>
    <row r="161" spans="1:6" ht="15.6">
      <c r="A161" s="10"/>
      <c r="B161" s="10"/>
      <c r="C161" s="4"/>
      <c r="D161" s="4"/>
      <c r="E161" s="4"/>
      <c r="F161" s="9"/>
    </row>
    <row r="162" spans="1:6" ht="15.6">
      <c r="A162" s="10"/>
      <c r="B162" s="10"/>
      <c r="C162" s="4"/>
      <c r="D162" s="4"/>
      <c r="E162" s="4"/>
      <c r="F162" s="9"/>
    </row>
    <row r="163" spans="1:6" ht="15.6">
      <c r="A163" s="10"/>
      <c r="B163" s="10"/>
      <c r="C163" s="4"/>
      <c r="D163" s="4"/>
      <c r="E163" s="4"/>
      <c r="F163" s="9"/>
    </row>
    <row r="164" spans="1:6" ht="15.6">
      <c r="A164" s="10"/>
      <c r="B164" s="10"/>
      <c r="C164" s="4"/>
      <c r="D164" s="4"/>
      <c r="E164" s="4"/>
      <c r="F164" s="9"/>
    </row>
    <row r="165" spans="1:6" ht="15.6">
      <c r="A165" s="10"/>
      <c r="B165" s="10"/>
      <c r="C165" s="4"/>
      <c r="D165" s="4"/>
      <c r="E165" s="4"/>
      <c r="F165" s="9"/>
    </row>
    <row r="166" spans="1:6" ht="15.6">
      <c r="A166" s="10"/>
      <c r="B166" s="10"/>
      <c r="C166" s="4"/>
      <c r="D166" s="4"/>
      <c r="E166" s="4"/>
      <c r="F166" s="9"/>
    </row>
    <row r="167" spans="1:6" ht="15.6">
      <c r="A167" s="10"/>
      <c r="B167" s="10"/>
      <c r="C167" s="4"/>
      <c r="D167" s="4"/>
      <c r="E167" s="4"/>
      <c r="F167" s="9"/>
    </row>
    <row r="168" spans="1:6" ht="15.6">
      <c r="A168" s="10"/>
      <c r="B168" s="10"/>
      <c r="C168" s="4"/>
      <c r="D168" s="4"/>
      <c r="E168" s="4"/>
      <c r="F168" s="9"/>
    </row>
    <row r="169" spans="1:6" ht="15.6">
      <c r="A169" s="10"/>
      <c r="B169" s="10"/>
      <c r="C169" s="4"/>
      <c r="D169" s="4"/>
      <c r="E169" s="4"/>
      <c r="F169" s="9"/>
    </row>
    <row r="170" spans="1:6" ht="15.6">
      <c r="A170" s="10"/>
      <c r="B170" s="10"/>
      <c r="C170" s="4"/>
      <c r="D170" s="4"/>
      <c r="E170" s="4"/>
      <c r="F170" s="9"/>
    </row>
    <row r="171" spans="1:6" ht="15.6">
      <c r="A171" s="10"/>
      <c r="B171" s="10"/>
      <c r="C171" s="4"/>
      <c r="D171" s="4"/>
      <c r="E171" s="4"/>
      <c r="F171" s="9"/>
    </row>
    <row r="172" spans="1:6" ht="15.6">
      <c r="A172" s="10"/>
      <c r="B172" s="10"/>
      <c r="C172" s="4"/>
      <c r="D172" s="4"/>
      <c r="E172" s="4"/>
      <c r="F172" s="9"/>
    </row>
    <row r="173" spans="1:6" ht="15.6">
      <c r="A173" s="10"/>
      <c r="B173" s="10"/>
      <c r="C173" s="4"/>
      <c r="D173" s="4"/>
      <c r="E173" s="4"/>
      <c r="F173" s="9"/>
    </row>
    <row r="174" spans="1:6" ht="15.6">
      <c r="A174" s="10"/>
      <c r="B174" s="10"/>
      <c r="C174" s="4"/>
      <c r="D174" s="4"/>
      <c r="E174" s="4"/>
      <c r="F174" s="9"/>
    </row>
    <row r="175" spans="1:6" ht="15.6">
      <c r="A175" s="10"/>
      <c r="B175" s="10"/>
      <c r="C175" s="4"/>
      <c r="D175" s="4"/>
      <c r="E175" s="4"/>
      <c r="F175" s="9"/>
    </row>
    <row r="176" spans="1:6" ht="15.6">
      <c r="A176" s="10"/>
      <c r="B176" s="10"/>
      <c r="C176" s="4"/>
      <c r="D176" s="4"/>
      <c r="E176" s="4"/>
      <c r="F176" s="9"/>
    </row>
    <row r="177" spans="1:6" ht="15.6">
      <c r="A177" s="10"/>
      <c r="B177" s="10"/>
      <c r="C177" s="4"/>
      <c r="D177" s="4"/>
      <c r="E177" s="4"/>
      <c r="F177" s="9"/>
    </row>
    <row r="178" spans="1:6" ht="15.6">
      <c r="A178" s="10"/>
      <c r="B178" s="10"/>
      <c r="C178" s="4"/>
      <c r="D178" s="4"/>
      <c r="E178" s="4"/>
      <c r="F178" s="9"/>
    </row>
    <row r="179" spans="1:6" ht="15.6">
      <c r="A179" s="10"/>
      <c r="B179" s="10"/>
      <c r="C179" s="4"/>
      <c r="D179" s="4"/>
      <c r="E179" s="4"/>
      <c r="F179" s="9"/>
    </row>
    <row r="180" spans="1:6" ht="15.6">
      <c r="A180" s="10"/>
      <c r="B180" s="10"/>
      <c r="C180" s="4"/>
      <c r="D180" s="4"/>
      <c r="E180" s="4"/>
      <c r="F180" s="9"/>
    </row>
    <row r="181" spans="1:6" ht="15.6">
      <c r="A181" s="10"/>
      <c r="B181" s="10"/>
      <c r="C181" s="4"/>
      <c r="D181" s="4"/>
      <c r="E181" s="4"/>
      <c r="F181" s="9"/>
    </row>
    <row r="182" spans="1:6" ht="15.6">
      <c r="A182" s="10"/>
      <c r="B182" s="10"/>
      <c r="C182" s="4"/>
      <c r="D182" s="4"/>
      <c r="E182" s="4"/>
      <c r="F182" s="9"/>
    </row>
    <row r="183" spans="1:6" ht="15.6">
      <c r="A183" s="10"/>
      <c r="B183" s="10"/>
      <c r="C183" s="4"/>
      <c r="D183" s="4"/>
      <c r="E183" s="4"/>
      <c r="F183" s="9"/>
    </row>
    <row r="184" spans="1:6" ht="15.6">
      <c r="A184" s="10"/>
      <c r="B184" s="10"/>
      <c r="C184" s="4"/>
      <c r="D184" s="4"/>
      <c r="E184" s="4"/>
      <c r="F184" s="9"/>
    </row>
    <row r="185" spans="1:6" ht="15.6">
      <c r="A185" s="10"/>
      <c r="B185" s="10"/>
      <c r="C185" s="4"/>
      <c r="D185" s="4"/>
      <c r="E185" s="4"/>
      <c r="F185" s="9"/>
    </row>
    <row r="186" spans="1:6" ht="15.6">
      <c r="A186" s="10"/>
      <c r="B186" s="10"/>
      <c r="C186" s="4"/>
      <c r="D186" s="4"/>
      <c r="E186" s="4"/>
      <c r="F186" s="9"/>
    </row>
    <row r="187" spans="1:6" ht="15.6">
      <c r="A187" s="10"/>
      <c r="B187" s="10"/>
      <c r="C187" s="4"/>
      <c r="D187" s="4"/>
      <c r="E187" s="4"/>
      <c r="F187" s="9"/>
    </row>
    <row r="188" spans="1:6" ht="15.6">
      <c r="A188" s="10"/>
      <c r="B188" s="10"/>
      <c r="C188" s="4"/>
      <c r="D188" s="4"/>
      <c r="E188" s="4"/>
      <c r="F188" s="9"/>
    </row>
    <row r="189" spans="1:6" ht="15.6">
      <c r="A189" s="10"/>
      <c r="B189" s="10"/>
      <c r="C189" s="4"/>
      <c r="D189" s="4"/>
      <c r="E189" s="4"/>
      <c r="F189" s="9"/>
    </row>
    <row r="190" spans="1:6" ht="15.6">
      <c r="A190" s="10"/>
      <c r="B190" s="10"/>
      <c r="C190" s="4"/>
      <c r="D190" s="4"/>
      <c r="E190" s="4"/>
      <c r="F190" s="9"/>
    </row>
    <row r="191" spans="1:6" ht="15.6">
      <c r="A191" s="10"/>
      <c r="B191" s="10"/>
      <c r="C191" s="4"/>
      <c r="D191" s="4"/>
      <c r="E191" s="4"/>
      <c r="F191" s="9"/>
    </row>
    <row r="192" spans="1:6" ht="15.6">
      <c r="A192" s="10"/>
      <c r="B192" s="10"/>
      <c r="C192" s="4"/>
      <c r="D192" s="4"/>
      <c r="E192" s="4"/>
      <c r="F192" s="9"/>
    </row>
    <row r="193" spans="1:6" ht="15.6">
      <c r="A193" s="10"/>
      <c r="B193" s="10"/>
      <c r="C193" s="4"/>
      <c r="D193" s="4"/>
      <c r="E193" s="4"/>
      <c r="F193" s="9"/>
    </row>
    <row r="194" spans="1:6" ht="15.6">
      <c r="A194" s="10"/>
      <c r="B194" s="10"/>
      <c r="C194" s="4"/>
      <c r="D194" s="4"/>
      <c r="E194" s="4"/>
      <c r="F194" s="9"/>
    </row>
    <row r="195" spans="1:6" ht="15.6">
      <c r="A195" s="10"/>
      <c r="B195" s="10"/>
      <c r="C195" s="4"/>
      <c r="D195" s="4"/>
      <c r="E195" s="4"/>
      <c r="F195" s="9"/>
    </row>
    <row r="196" spans="1:6" ht="15.6">
      <c r="A196" s="10"/>
      <c r="B196" s="10"/>
      <c r="C196" s="4"/>
      <c r="D196" s="4"/>
      <c r="E196" s="4"/>
      <c r="F196" s="9"/>
    </row>
    <row r="197" spans="1:6" ht="15.6">
      <c r="A197" s="10"/>
      <c r="B197" s="10"/>
      <c r="C197" s="4"/>
      <c r="D197" s="4"/>
      <c r="E197" s="4"/>
      <c r="F197" s="9"/>
    </row>
    <row r="198" spans="1:6" ht="15.6">
      <c r="A198" s="10"/>
      <c r="B198" s="10"/>
      <c r="C198" s="4"/>
      <c r="D198" s="4"/>
      <c r="E198" s="4"/>
      <c r="F198" s="9"/>
    </row>
    <row r="199" spans="1:6" ht="15.6">
      <c r="A199" s="10"/>
      <c r="B199" s="10"/>
      <c r="C199" s="4"/>
      <c r="D199" s="4"/>
      <c r="E199" s="4"/>
      <c r="F199" s="9"/>
    </row>
    <row r="200" spans="1:6" ht="15.6">
      <c r="A200" s="10"/>
      <c r="B200" s="10"/>
      <c r="C200" s="4"/>
      <c r="D200" s="4"/>
      <c r="E200" s="4"/>
      <c r="F200" s="9"/>
    </row>
    <row r="201" spans="1:6" ht="15.6">
      <c r="A201" s="10"/>
      <c r="B201" s="10"/>
      <c r="C201" s="4"/>
      <c r="D201" s="4"/>
      <c r="E201" s="4"/>
      <c r="F201" s="9"/>
    </row>
    <row r="202" spans="1:6" ht="15.6">
      <c r="A202" s="10"/>
      <c r="B202" s="10"/>
      <c r="C202" s="4"/>
      <c r="D202" s="4"/>
      <c r="E202" s="4"/>
      <c r="F202" s="9"/>
    </row>
    <row r="203" spans="1:6" ht="15.6">
      <c r="A203" s="10"/>
      <c r="B203" s="10"/>
      <c r="C203" s="4"/>
      <c r="D203" s="4"/>
      <c r="E203" s="4"/>
      <c r="F203" s="9"/>
    </row>
    <row r="204" spans="1:6" ht="15.6">
      <c r="A204" s="10"/>
      <c r="B204" s="10"/>
      <c r="C204" s="4"/>
      <c r="D204" s="4"/>
      <c r="E204" s="4"/>
      <c r="F204" s="9"/>
    </row>
    <row r="205" spans="1:6" ht="15.6">
      <c r="A205" s="10"/>
      <c r="B205" s="10"/>
      <c r="C205" s="4"/>
      <c r="D205" s="4"/>
      <c r="E205" s="4"/>
      <c r="F205" s="9"/>
    </row>
    <row r="206" spans="1:6" ht="15.6">
      <c r="A206" s="10"/>
      <c r="B206" s="10"/>
      <c r="C206" s="4"/>
      <c r="D206" s="4"/>
      <c r="E206" s="4"/>
      <c r="F206" s="9"/>
    </row>
    <row r="207" spans="1:6" ht="15.6">
      <c r="A207" s="10"/>
      <c r="B207" s="10"/>
      <c r="C207" s="4"/>
      <c r="D207" s="4"/>
      <c r="E207" s="4"/>
      <c r="F207" s="9"/>
    </row>
    <row r="208" spans="1:6" ht="15.6">
      <c r="A208" s="10"/>
      <c r="B208" s="10"/>
      <c r="C208" s="4"/>
      <c r="D208" s="4"/>
      <c r="E208" s="4"/>
      <c r="F208" s="9"/>
    </row>
    <row r="209" spans="1:6" ht="15.6">
      <c r="A209" s="10"/>
      <c r="B209" s="10"/>
      <c r="C209" s="4"/>
      <c r="D209" s="4"/>
      <c r="E209" s="4"/>
      <c r="F209" s="9"/>
    </row>
    <row r="210" spans="1:6" ht="15.6">
      <c r="A210" s="10"/>
      <c r="B210" s="10"/>
      <c r="C210" s="4"/>
      <c r="D210" s="4"/>
      <c r="E210" s="4"/>
      <c r="F210" s="9"/>
    </row>
    <row r="211" spans="1:6" ht="15.6">
      <c r="A211" s="10"/>
      <c r="B211" s="10"/>
      <c r="C211" s="4"/>
      <c r="D211" s="4"/>
      <c r="E211" s="4"/>
      <c r="F211" s="9"/>
    </row>
    <row r="212" spans="1:6" ht="15.6">
      <c r="A212" s="10"/>
      <c r="B212" s="10"/>
      <c r="C212" s="4"/>
      <c r="D212" s="4"/>
      <c r="E212" s="4"/>
      <c r="F212" s="9"/>
    </row>
    <row r="213" spans="1:6" ht="15.6">
      <c r="A213" s="10"/>
      <c r="B213" s="10"/>
      <c r="C213" s="4"/>
      <c r="D213" s="4"/>
      <c r="E213" s="4"/>
      <c r="F213" s="9"/>
    </row>
    <row r="214" spans="1:6" ht="15.6">
      <c r="A214" s="10"/>
      <c r="B214" s="10"/>
      <c r="C214" s="4"/>
      <c r="D214" s="4"/>
      <c r="E214" s="4"/>
      <c r="F214" s="9"/>
    </row>
    <row r="215" spans="1:6" ht="15.6">
      <c r="A215" s="10"/>
      <c r="B215" s="10"/>
      <c r="C215" s="4"/>
      <c r="D215" s="4"/>
      <c r="E215" s="4"/>
      <c r="F215" s="9"/>
    </row>
    <row r="216" spans="1:6" ht="15.6">
      <c r="A216" s="10"/>
      <c r="B216" s="10"/>
      <c r="C216" s="4"/>
      <c r="D216" s="4"/>
      <c r="E216" s="4"/>
      <c r="F216" s="9"/>
    </row>
    <row r="217" spans="1:6" ht="15.6">
      <c r="A217" s="10"/>
      <c r="B217" s="10"/>
      <c r="C217" s="4"/>
      <c r="D217" s="4"/>
      <c r="E217" s="4"/>
      <c r="F217" s="9"/>
    </row>
    <row r="218" spans="1:6" ht="15.6">
      <c r="A218" s="10"/>
      <c r="B218" s="10"/>
      <c r="C218" s="4"/>
      <c r="D218" s="4"/>
      <c r="E218" s="4"/>
      <c r="F218" s="9"/>
    </row>
    <row r="219" spans="1:6" ht="15.6">
      <c r="A219" s="10"/>
      <c r="B219" s="10"/>
      <c r="C219" s="4"/>
      <c r="D219" s="4"/>
      <c r="E219" s="4"/>
      <c r="F219" s="9"/>
    </row>
    <row r="220" spans="1:6" ht="15.6">
      <c r="A220" s="10"/>
      <c r="B220" s="10"/>
      <c r="C220" s="4"/>
      <c r="D220" s="4"/>
      <c r="E220" s="4"/>
      <c r="F220" s="9"/>
    </row>
    <row r="221" spans="1:6" ht="15.6">
      <c r="A221" s="10"/>
      <c r="B221" s="10"/>
      <c r="C221" s="4"/>
      <c r="D221" s="4"/>
      <c r="E221" s="4"/>
      <c r="F221" s="9"/>
    </row>
    <row r="222" spans="1:6" ht="15.6">
      <c r="A222" s="10"/>
      <c r="B222" s="10"/>
      <c r="C222" s="4"/>
      <c r="D222" s="4"/>
      <c r="E222" s="4"/>
      <c r="F222" s="9"/>
    </row>
    <row r="223" spans="1:6" ht="15.6">
      <c r="A223" s="10"/>
      <c r="B223" s="10"/>
      <c r="C223" s="4"/>
      <c r="D223" s="4"/>
      <c r="E223" s="4"/>
      <c r="F223" s="9"/>
    </row>
    <row r="224" spans="1:6" ht="15.6">
      <c r="A224" s="10"/>
      <c r="B224" s="10"/>
      <c r="C224" s="4"/>
      <c r="D224" s="4"/>
      <c r="E224" s="4"/>
      <c r="F224" s="9"/>
    </row>
    <row r="225" spans="1:6" ht="15.6">
      <c r="A225" s="10"/>
      <c r="B225" s="10"/>
      <c r="C225" s="4"/>
      <c r="D225" s="4"/>
      <c r="E225" s="4"/>
      <c r="F225" s="9"/>
    </row>
    <row r="226" spans="1:6" ht="15.6">
      <c r="A226" s="10"/>
      <c r="B226" s="10"/>
      <c r="C226" s="4"/>
      <c r="D226" s="4"/>
      <c r="E226" s="4"/>
      <c r="F226" s="9"/>
    </row>
    <row r="227" spans="1:6" ht="15.6">
      <c r="A227" s="10"/>
      <c r="B227" s="10"/>
      <c r="C227" s="4"/>
      <c r="D227" s="4"/>
      <c r="E227" s="4"/>
      <c r="F227" s="9"/>
    </row>
    <row r="228" spans="1:6" ht="15.6">
      <c r="A228" s="10"/>
      <c r="B228" s="10"/>
      <c r="C228" s="4"/>
      <c r="D228" s="4"/>
      <c r="E228" s="4"/>
      <c r="F228" s="9"/>
    </row>
    <row r="229" spans="1:6" ht="15.6">
      <c r="A229" s="10"/>
      <c r="B229" s="10"/>
      <c r="C229" s="4"/>
      <c r="D229" s="4"/>
      <c r="E229" s="4"/>
      <c r="F229" s="9"/>
    </row>
    <row r="230" spans="1:6" ht="15.6">
      <c r="A230" s="10"/>
      <c r="B230" s="10"/>
      <c r="C230" s="4"/>
      <c r="D230" s="4"/>
      <c r="E230" s="4"/>
      <c r="F230" s="9"/>
    </row>
    <row r="231" spans="1:6" ht="15.6">
      <c r="A231" s="10"/>
      <c r="B231" s="10"/>
      <c r="C231" s="4"/>
      <c r="D231" s="4"/>
      <c r="E231" s="4"/>
      <c r="F231" s="9"/>
    </row>
    <row r="232" spans="1:6" ht="15.6">
      <c r="A232" s="10"/>
      <c r="B232" s="10"/>
      <c r="C232" s="4"/>
      <c r="D232" s="4"/>
      <c r="E232" s="4"/>
      <c r="F232" s="9"/>
    </row>
    <row r="233" spans="1:6" ht="15.6">
      <c r="A233" s="10"/>
      <c r="B233" s="10"/>
      <c r="C233" s="4"/>
      <c r="D233" s="4"/>
      <c r="E233" s="4"/>
      <c r="F233" s="9"/>
    </row>
    <row r="234" spans="1:6" ht="15.6">
      <c r="A234" s="10"/>
      <c r="B234" s="10"/>
      <c r="C234" s="4"/>
      <c r="D234" s="4"/>
      <c r="E234" s="4"/>
      <c r="F234" s="9"/>
    </row>
    <row r="235" spans="1:6" ht="15.6">
      <c r="A235" s="10"/>
      <c r="B235" s="10"/>
      <c r="C235" s="4"/>
      <c r="D235" s="4"/>
      <c r="E235" s="4"/>
      <c r="F235" s="9"/>
    </row>
    <row r="236" spans="1:6" ht="15.6">
      <c r="A236" s="10"/>
      <c r="B236" s="10"/>
      <c r="C236" s="4"/>
      <c r="D236" s="4"/>
      <c r="E236" s="4"/>
      <c r="F236" s="9"/>
    </row>
    <row r="237" spans="1:6" ht="15.6">
      <c r="A237" s="10"/>
      <c r="B237" s="10"/>
      <c r="C237" s="4"/>
      <c r="D237" s="4"/>
      <c r="E237" s="4"/>
      <c r="F237" s="9"/>
    </row>
    <row r="238" spans="1:6" ht="15.6">
      <c r="A238" s="10"/>
      <c r="B238" s="10"/>
      <c r="C238" s="4"/>
      <c r="D238" s="4"/>
      <c r="E238" s="4"/>
      <c r="F238" s="9"/>
    </row>
    <row r="239" spans="1:6" ht="15.6">
      <c r="A239" s="10"/>
      <c r="B239" s="10"/>
      <c r="C239" s="4"/>
      <c r="D239" s="4"/>
      <c r="E239" s="4"/>
      <c r="F239" s="9"/>
    </row>
    <row r="240" spans="1:6" ht="15.6">
      <c r="A240" s="10"/>
      <c r="B240" s="10"/>
      <c r="C240" s="4"/>
      <c r="D240" s="4"/>
      <c r="E240" s="4"/>
      <c r="F240" s="9"/>
    </row>
    <row r="241" spans="1:6" ht="15.6">
      <c r="A241" s="10"/>
      <c r="B241" s="10"/>
      <c r="C241" s="4"/>
      <c r="D241" s="4"/>
      <c r="E241" s="4"/>
      <c r="F241" s="9"/>
    </row>
    <row r="242" spans="1:6" ht="15.6">
      <c r="A242" s="10"/>
      <c r="B242" s="10"/>
      <c r="C242" s="4"/>
      <c r="D242" s="4"/>
      <c r="E242" s="4"/>
      <c r="F242" s="9"/>
    </row>
    <row r="243" spans="1:6" ht="15.6">
      <c r="A243" s="10"/>
      <c r="B243" s="10"/>
      <c r="C243" s="4"/>
      <c r="D243" s="4"/>
      <c r="E243" s="4"/>
      <c r="F243" s="9"/>
    </row>
    <row r="244" spans="1:6" ht="15.6">
      <c r="A244" s="10"/>
      <c r="B244" s="10"/>
      <c r="C244" s="4"/>
      <c r="D244" s="4"/>
      <c r="E244" s="4"/>
      <c r="F244" s="9"/>
    </row>
    <row r="245" spans="1:6" ht="15.6">
      <c r="A245" s="10"/>
      <c r="B245" s="10"/>
      <c r="C245" s="4"/>
      <c r="D245" s="4"/>
      <c r="E245" s="4"/>
      <c r="F245" s="9"/>
    </row>
    <row r="246" spans="1:6" ht="15.6">
      <c r="A246" s="10"/>
      <c r="B246" s="10"/>
      <c r="C246" s="4"/>
      <c r="D246" s="4"/>
      <c r="E246" s="4"/>
      <c r="F246" s="9"/>
    </row>
    <row r="247" spans="1:6" ht="15.6">
      <c r="A247" s="10"/>
      <c r="B247" s="10"/>
      <c r="C247" s="4"/>
      <c r="D247" s="4"/>
      <c r="E247" s="4"/>
      <c r="F247" s="9"/>
    </row>
    <row r="248" spans="1:6" ht="15.6">
      <c r="A248" s="10"/>
      <c r="B248" s="10"/>
      <c r="C248" s="4"/>
      <c r="D248" s="4"/>
      <c r="E248" s="4"/>
      <c r="F248" s="9"/>
    </row>
    <row r="249" spans="1:6" ht="15.6">
      <c r="A249" s="10"/>
      <c r="B249" s="10"/>
      <c r="C249" s="4"/>
      <c r="D249" s="4"/>
      <c r="E249" s="4"/>
      <c r="F249" s="9"/>
    </row>
    <row r="250" spans="1:6" ht="15.6">
      <c r="A250" s="10"/>
      <c r="B250" s="10"/>
      <c r="C250" s="4"/>
      <c r="D250" s="4"/>
      <c r="E250" s="4"/>
      <c r="F250" s="9"/>
    </row>
    <row r="251" spans="1:6" ht="15.6">
      <c r="A251" s="10"/>
      <c r="B251" s="10"/>
      <c r="C251" s="4"/>
      <c r="D251" s="4"/>
      <c r="E251" s="4"/>
      <c r="F251" s="9"/>
    </row>
    <row r="252" spans="1:6" ht="15.6">
      <c r="A252" s="10"/>
      <c r="B252" s="10"/>
      <c r="C252" s="4"/>
      <c r="D252" s="4"/>
      <c r="E252" s="4"/>
      <c r="F252" s="9"/>
    </row>
    <row r="253" spans="1:6" ht="15.6">
      <c r="A253" s="10"/>
      <c r="B253" s="10"/>
      <c r="C253" s="4"/>
      <c r="D253" s="4"/>
      <c r="E253" s="4"/>
      <c r="F253" s="9"/>
    </row>
    <row r="254" spans="1:6" ht="15.6">
      <c r="A254" s="10"/>
      <c r="B254" s="10"/>
      <c r="C254" s="4"/>
      <c r="D254" s="4"/>
      <c r="E254" s="4"/>
      <c r="F254" s="9"/>
    </row>
    <row r="255" spans="1:6" ht="15.6">
      <c r="A255" s="10"/>
      <c r="B255" s="10"/>
      <c r="C255" s="4"/>
      <c r="D255" s="4"/>
      <c r="E255" s="4"/>
      <c r="F255" s="9"/>
    </row>
    <row r="256" spans="1:6" ht="15.6">
      <c r="A256" s="10"/>
      <c r="B256" s="10"/>
      <c r="C256" s="4"/>
      <c r="D256" s="4"/>
      <c r="E256" s="4"/>
      <c r="F256" s="9"/>
    </row>
    <row r="257" spans="1:6" ht="15.6">
      <c r="A257" s="10"/>
      <c r="B257" s="10"/>
      <c r="C257" s="4"/>
      <c r="D257" s="4"/>
      <c r="E257" s="4"/>
      <c r="F257" s="9"/>
    </row>
    <row r="258" spans="1:6" ht="15.6">
      <c r="A258" s="10"/>
      <c r="B258" s="10"/>
      <c r="C258" s="4"/>
      <c r="D258" s="4"/>
      <c r="E258" s="4"/>
      <c r="F258" s="9"/>
    </row>
    <row r="259" spans="1:6" ht="15.6">
      <c r="A259" s="10"/>
      <c r="B259" s="10"/>
      <c r="C259" s="4"/>
      <c r="D259" s="4"/>
      <c r="E259" s="4"/>
      <c r="F259" s="9"/>
    </row>
    <row r="260" spans="1:6" ht="15.6">
      <c r="A260" s="10"/>
      <c r="B260" s="10"/>
      <c r="C260" s="4"/>
      <c r="D260" s="4"/>
      <c r="E260" s="4"/>
      <c r="F260" s="9"/>
    </row>
    <row r="261" spans="1:6" ht="15.6">
      <c r="A261" s="10"/>
      <c r="B261" s="10"/>
      <c r="C261" s="4"/>
      <c r="D261" s="4"/>
      <c r="E261" s="4"/>
      <c r="F261" s="9"/>
    </row>
    <row r="262" spans="1:6" ht="15.6">
      <c r="A262" s="10"/>
      <c r="B262" s="10"/>
      <c r="C262" s="4"/>
      <c r="D262" s="4"/>
      <c r="E262" s="4"/>
      <c r="F262" s="9"/>
    </row>
    <row r="263" spans="1:6" ht="15.6">
      <c r="A263" s="10"/>
      <c r="B263" s="10"/>
      <c r="C263" s="4"/>
      <c r="D263" s="4"/>
      <c r="E263" s="4"/>
      <c r="F263" s="9"/>
    </row>
    <row r="264" spans="1:6" ht="15.6">
      <c r="A264" s="10"/>
      <c r="B264" s="10"/>
      <c r="C264" s="4"/>
      <c r="D264" s="4"/>
      <c r="E264" s="4"/>
      <c r="F264" s="9"/>
    </row>
    <row r="265" spans="1:6" ht="15.6">
      <c r="A265" s="10"/>
      <c r="B265" s="10"/>
      <c r="C265" s="4"/>
      <c r="D265" s="4"/>
      <c r="E265" s="4"/>
      <c r="F265" s="9"/>
    </row>
    <row r="266" spans="1:6" ht="15.6">
      <c r="A266" s="10"/>
      <c r="B266" s="10"/>
      <c r="C266" s="4"/>
      <c r="D266" s="4"/>
      <c r="E266" s="4"/>
      <c r="F266" s="9"/>
    </row>
    <row r="267" spans="1:6" ht="15.6">
      <c r="A267" s="10"/>
      <c r="B267" s="10"/>
      <c r="C267" s="4"/>
      <c r="D267" s="4"/>
      <c r="E267" s="4"/>
      <c r="F267" s="9"/>
    </row>
    <row r="268" spans="1:6" ht="15.6">
      <c r="A268" s="10"/>
      <c r="B268" s="10"/>
      <c r="C268" s="4"/>
      <c r="D268" s="4"/>
      <c r="E268" s="4"/>
      <c r="F268" s="9"/>
    </row>
    <row r="269" spans="1:6" ht="15.6">
      <c r="A269" s="10"/>
      <c r="B269" s="10"/>
      <c r="C269" s="4"/>
      <c r="D269" s="4"/>
      <c r="E269" s="4"/>
      <c r="F269" s="9"/>
    </row>
    <row r="270" spans="1:6" ht="15.6">
      <c r="A270" s="10"/>
      <c r="B270" s="10"/>
      <c r="C270" s="4"/>
      <c r="D270" s="4"/>
      <c r="E270" s="4"/>
      <c r="F270" s="9"/>
    </row>
    <row r="271" spans="1:6" ht="15.6">
      <c r="A271" s="10"/>
      <c r="B271" s="10"/>
      <c r="C271" s="4"/>
      <c r="D271" s="4"/>
      <c r="E271" s="4"/>
      <c r="F271" s="9"/>
    </row>
    <row r="272" spans="1:6" ht="15.6">
      <c r="A272" s="10"/>
      <c r="B272" s="10"/>
      <c r="C272" s="4"/>
      <c r="D272" s="4"/>
      <c r="E272" s="4"/>
      <c r="F272" s="9"/>
    </row>
    <row r="273" spans="1:6" ht="15.6">
      <c r="A273" s="10"/>
      <c r="B273" s="10"/>
      <c r="C273" s="4"/>
      <c r="D273" s="4"/>
      <c r="E273" s="4"/>
      <c r="F273" s="9"/>
    </row>
    <row r="274" spans="1:6" ht="15.6">
      <c r="A274" s="10"/>
      <c r="B274" s="10"/>
      <c r="C274" s="4"/>
      <c r="D274" s="4"/>
      <c r="E274" s="4"/>
      <c r="F274" s="9"/>
    </row>
    <row r="275" spans="1:6" ht="15.6">
      <c r="A275" s="10"/>
      <c r="B275" s="10"/>
      <c r="C275" s="4"/>
      <c r="D275" s="4"/>
      <c r="E275" s="4"/>
      <c r="F275" s="9"/>
    </row>
    <row r="276" spans="1:6" ht="15.6">
      <c r="A276" s="10"/>
      <c r="B276" s="10"/>
      <c r="C276" s="4"/>
      <c r="D276" s="4"/>
      <c r="E276" s="4"/>
      <c r="F276" s="9"/>
    </row>
    <row r="277" spans="1:6" ht="15.6">
      <c r="A277" s="10"/>
      <c r="B277" s="10"/>
      <c r="C277" s="4"/>
      <c r="D277" s="4"/>
      <c r="E277" s="4"/>
      <c r="F277" s="9"/>
    </row>
    <row r="278" spans="1:6" ht="15.6">
      <c r="A278" s="10"/>
      <c r="B278" s="10"/>
      <c r="C278" s="4"/>
      <c r="D278" s="4"/>
      <c r="E278" s="4"/>
      <c r="F278" s="9"/>
    </row>
    <row r="279" spans="1:6" ht="15.6">
      <c r="A279" s="10"/>
      <c r="B279" s="10"/>
      <c r="C279" s="4"/>
      <c r="D279" s="4"/>
      <c r="E279" s="4"/>
      <c r="F279" s="9"/>
    </row>
    <row r="280" spans="1:6" ht="15.6">
      <c r="A280" s="10"/>
      <c r="B280" s="10"/>
      <c r="C280" s="4"/>
      <c r="D280" s="4"/>
      <c r="E280" s="4"/>
      <c r="F280" s="9"/>
    </row>
    <row r="281" spans="1:6" ht="15.6">
      <c r="A281" s="10"/>
      <c r="B281" s="10"/>
      <c r="C281" s="4"/>
      <c r="D281" s="4"/>
      <c r="E281" s="4"/>
      <c r="F281" s="9"/>
    </row>
    <row r="282" spans="1:6" ht="15.6">
      <c r="A282" s="10"/>
      <c r="B282" s="10"/>
      <c r="C282" s="4"/>
      <c r="D282" s="4"/>
      <c r="E282" s="4"/>
      <c r="F282" s="9"/>
    </row>
    <row r="283" spans="1:6" ht="15.6">
      <c r="A283" s="10"/>
      <c r="B283" s="10"/>
      <c r="C283" s="4"/>
      <c r="D283" s="4"/>
      <c r="E283" s="4"/>
      <c r="F283" s="9"/>
    </row>
    <row r="284" spans="1:6" ht="15.6">
      <c r="A284" s="10"/>
      <c r="B284" s="10"/>
      <c r="C284" s="4"/>
      <c r="D284" s="4"/>
      <c r="E284" s="4"/>
      <c r="F284" s="9"/>
    </row>
    <row r="285" spans="1:6" ht="15.6">
      <c r="A285" s="10"/>
      <c r="B285" s="10"/>
      <c r="C285" s="4"/>
      <c r="D285" s="4"/>
      <c r="E285" s="4"/>
      <c r="F285" s="9"/>
    </row>
    <row r="286" spans="1:6" ht="15.6">
      <c r="A286" s="10"/>
      <c r="B286" s="10"/>
      <c r="C286" s="4"/>
      <c r="D286" s="4"/>
      <c r="E286" s="4"/>
      <c r="F286" s="9"/>
    </row>
    <row r="287" spans="1:6" ht="15.6">
      <c r="A287" s="10"/>
      <c r="B287" s="10"/>
      <c r="C287" s="4"/>
      <c r="D287" s="4"/>
      <c r="E287" s="4"/>
      <c r="F287" s="9"/>
    </row>
    <row r="288" spans="1:6" ht="15.6">
      <c r="A288" s="10"/>
      <c r="B288" s="10"/>
      <c r="C288" s="4"/>
      <c r="D288" s="4"/>
      <c r="E288" s="4"/>
      <c r="F288" s="9"/>
    </row>
    <row r="289" spans="1:6" ht="15.6">
      <c r="A289" s="10"/>
      <c r="B289" s="10"/>
      <c r="C289" s="4"/>
      <c r="D289" s="4"/>
      <c r="E289" s="4"/>
      <c r="F289" s="9"/>
    </row>
    <row r="290" spans="1:6" ht="15.6">
      <c r="A290" s="10"/>
      <c r="B290" s="10"/>
      <c r="C290" s="4"/>
      <c r="D290" s="4"/>
      <c r="E290" s="4"/>
      <c r="F290" s="9"/>
    </row>
    <row r="291" spans="1:6" ht="15.6">
      <c r="A291" s="10"/>
      <c r="B291" s="10"/>
      <c r="C291" s="4"/>
      <c r="D291" s="4"/>
      <c r="E291" s="4"/>
      <c r="F291" s="9"/>
    </row>
    <row r="292" spans="1:6" ht="15.6">
      <c r="A292" s="10"/>
      <c r="B292" s="10"/>
      <c r="C292" s="4"/>
      <c r="D292" s="4"/>
      <c r="E292" s="4"/>
      <c r="F292" s="9"/>
    </row>
    <row r="293" spans="1:6" ht="15.6">
      <c r="A293" s="10"/>
      <c r="B293" s="10"/>
      <c r="C293" s="4"/>
      <c r="D293" s="4"/>
      <c r="E293" s="4"/>
      <c r="F293" s="9"/>
    </row>
    <row r="294" spans="1:6" ht="15.6">
      <c r="A294" s="10"/>
      <c r="B294" s="10"/>
      <c r="C294" s="4"/>
      <c r="D294" s="4"/>
      <c r="E294" s="4"/>
      <c r="F294" s="9"/>
    </row>
    <row r="295" spans="1:6" ht="15.6">
      <c r="A295" s="10"/>
      <c r="B295" s="10"/>
      <c r="C295" s="4"/>
      <c r="D295" s="4"/>
      <c r="E295" s="4"/>
      <c r="F295" s="9"/>
    </row>
    <row r="296" spans="1:6" ht="15.6">
      <c r="A296" s="10"/>
      <c r="B296" s="10"/>
      <c r="C296" s="4"/>
      <c r="D296" s="4"/>
      <c r="E296" s="4"/>
      <c r="F296" s="9"/>
    </row>
    <row r="297" spans="1:6" ht="15.6">
      <c r="A297" s="10"/>
      <c r="B297" s="10"/>
      <c r="C297" s="4"/>
      <c r="D297" s="4"/>
      <c r="E297" s="4"/>
      <c r="F297" s="9"/>
    </row>
    <row r="298" spans="1:6" ht="15.6">
      <c r="A298" s="10"/>
      <c r="B298" s="10"/>
      <c r="C298" s="4"/>
      <c r="D298" s="4"/>
      <c r="E298" s="4"/>
      <c r="F298" s="9"/>
    </row>
    <row r="299" spans="1:6" ht="15.6">
      <c r="A299" s="10"/>
      <c r="B299" s="10"/>
      <c r="C299" s="4"/>
      <c r="D299" s="4"/>
      <c r="E299" s="4"/>
      <c r="F299" s="9"/>
    </row>
    <row r="300" spans="1:6" ht="15.6">
      <c r="A300" s="10"/>
      <c r="B300" s="10"/>
      <c r="C300" s="4"/>
      <c r="D300" s="4"/>
      <c r="E300" s="4"/>
      <c r="F300" s="9"/>
    </row>
    <row r="301" spans="1:6" ht="15.6">
      <c r="A301" s="10"/>
      <c r="B301" s="10"/>
      <c r="C301" s="4"/>
      <c r="D301" s="4"/>
      <c r="E301" s="4"/>
      <c r="F301" s="9"/>
    </row>
    <row r="302" spans="1:6" ht="15.6">
      <c r="A302" s="10"/>
      <c r="B302" s="10"/>
      <c r="C302" s="4"/>
      <c r="D302" s="4"/>
      <c r="E302" s="4"/>
      <c r="F302" s="9"/>
    </row>
    <row r="303" spans="1:6" ht="15.6">
      <c r="A303" s="10"/>
      <c r="B303" s="10"/>
      <c r="C303" s="4"/>
      <c r="D303" s="4"/>
      <c r="E303" s="4"/>
      <c r="F303" s="9"/>
    </row>
    <row r="304" spans="1:6" ht="15.6">
      <c r="A304" s="10"/>
      <c r="B304" s="10"/>
      <c r="C304" s="4"/>
      <c r="D304" s="4"/>
      <c r="E304" s="4"/>
      <c r="F304" s="9"/>
    </row>
    <row r="305" spans="1:6" ht="15.6">
      <c r="A305" s="10"/>
      <c r="B305" s="10"/>
      <c r="C305" s="4"/>
      <c r="D305" s="4"/>
      <c r="E305" s="4"/>
      <c r="F305" s="9"/>
    </row>
    <row r="306" spans="1:6" ht="15.6">
      <c r="A306" s="10"/>
      <c r="B306" s="10"/>
      <c r="C306" s="4"/>
      <c r="D306" s="4"/>
      <c r="E306" s="4"/>
      <c r="F306" s="9"/>
    </row>
    <row r="307" spans="1:6" ht="15.6">
      <c r="A307" s="10"/>
      <c r="B307" s="10"/>
      <c r="C307" s="4"/>
      <c r="D307" s="4"/>
      <c r="E307" s="4"/>
      <c r="F307" s="9"/>
    </row>
    <row r="308" spans="1:6" ht="15.6">
      <c r="A308" s="10"/>
      <c r="B308" s="10"/>
      <c r="C308" s="4"/>
      <c r="D308" s="4"/>
      <c r="E308" s="4"/>
      <c r="F308" s="9"/>
    </row>
    <row r="309" spans="1:6" ht="15.6">
      <c r="A309" s="10"/>
      <c r="B309" s="10"/>
      <c r="C309" s="4"/>
      <c r="D309" s="4"/>
      <c r="E309" s="4"/>
      <c r="F309" s="9"/>
    </row>
    <row r="310" spans="1:6" ht="15.6">
      <c r="A310" s="10"/>
      <c r="B310" s="10"/>
      <c r="C310" s="4"/>
      <c r="D310" s="4"/>
      <c r="E310" s="4"/>
      <c r="F310" s="9"/>
    </row>
    <row r="311" spans="1:6" ht="15.6">
      <c r="A311" s="10"/>
      <c r="B311" s="10"/>
      <c r="C311" s="4"/>
      <c r="D311" s="4"/>
      <c r="E311" s="4"/>
      <c r="F311" s="9"/>
    </row>
    <row r="312" spans="1:6" ht="15.6">
      <c r="A312" s="10"/>
      <c r="B312" s="10"/>
      <c r="C312" s="4"/>
      <c r="D312" s="4"/>
      <c r="E312" s="4"/>
      <c r="F312" s="9"/>
    </row>
    <row r="313" spans="1:6" ht="15.6">
      <c r="A313" s="10"/>
      <c r="B313" s="10"/>
      <c r="C313" s="4"/>
      <c r="D313" s="4"/>
      <c r="E313" s="4"/>
      <c r="F313" s="9"/>
    </row>
    <row r="314" spans="1:6" ht="15.6">
      <c r="A314" s="10"/>
      <c r="B314" s="10"/>
      <c r="C314" s="4"/>
      <c r="D314" s="4"/>
      <c r="E314" s="4"/>
      <c r="F314" s="9"/>
    </row>
    <row r="315" spans="1:6" ht="15.6">
      <c r="A315" s="10"/>
      <c r="B315" s="10"/>
      <c r="C315" s="4"/>
      <c r="D315" s="4"/>
      <c r="E315" s="4"/>
      <c r="F315" s="9"/>
    </row>
    <row r="316" spans="1:6" ht="15.6">
      <c r="A316" s="10"/>
      <c r="B316" s="10"/>
      <c r="C316" s="4"/>
      <c r="D316" s="4"/>
      <c r="E316" s="4"/>
      <c r="F316" s="9"/>
    </row>
    <row r="317" spans="1:6" ht="15.6">
      <c r="A317" s="10"/>
      <c r="B317" s="10"/>
      <c r="C317" s="4"/>
      <c r="D317" s="4"/>
      <c r="E317" s="4"/>
      <c r="F317" s="9"/>
    </row>
    <row r="318" spans="1:6" ht="15.6">
      <c r="A318" s="10"/>
      <c r="B318" s="10"/>
      <c r="C318" s="4"/>
      <c r="D318" s="4"/>
      <c r="E318" s="4"/>
      <c r="F318" s="9"/>
    </row>
    <row r="319" spans="1:6" ht="15.6">
      <c r="A319" s="10"/>
      <c r="B319" s="10"/>
      <c r="C319" s="4"/>
      <c r="D319" s="4"/>
      <c r="E319" s="4"/>
      <c r="F319" s="9"/>
    </row>
    <row r="320" spans="1:6" ht="15.6">
      <c r="A320" s="10"/>
      <c r="B320" s="10"/>
      <c r="C320" s="4"/>
      <c r="D320" s="4"/>
      <c r="E320" s="4"/>
      <c r="F320" s="9"/>
    </row>
    <row r="321" spans="1:6" ht="15.6">
      <c r="A321" s="10"/>
      <c r="B321" s="10"/>
      <c r="C321" s="4"/>
      <c r="D321" s="4"/>
      <c r="E321" s="4"/>
      <c r="F321" s="9"/>
    </row>
    <row r="322" spans="1:6" ht="15.6">
      <c r="A322" s="10"/>
      <c r="B322" s="10"/>
      <c r="C322" s="4"/>
      <c r="D322" s="4"/>
      <c r="E322" s="4"/>
      <c r="F322" s="9"/>
    </row>
    <row r="323" spans="1:6" ht="15.6">
      <c r="A323" s="10"/>
      <c r="B323" s="10"/>
      <c r="C323" s="4"/>
      <c r="D323" s="4"/>
      <c r="E323" s="4"/>
      <c r="F323" s="9"/>
    </row>
    <row r="324" spans="1:6" ht="15.6">
      <c r="A324" s="10"/>
      <c r="B324" s="10"/>
      <c r="C324" s="4"/>
      <c r="D324" s="4"/>
      <c r="E324" s="4"/>
      <c r="F324" s="9"/>
    </row>
    <row r="325" spans="1:6" ht="15.6">
      <c r="A325" s="10"/>
      <c r="B325" s="10"/>
      <c r="C325" s="4"/>
      <c r="D325" s="4"/>
      <c r="E325" s="4"/>
      <c r="F325" s="9"/>
    </row>
    <row r="326" spans="1:6" ht="15.6">
      <c r="A326" s="10"/>
      <c r="B326" s="10"/>
      <c r="C326" s="4"/>
      <c r="D326" s="4"/>
      <c r="E326" s="4"/>
      <c r="F326" s="9"/>
    </row>
    <row r="327" spans="1:6" ht="15.6">
      <c r="A327" s="10"/>
      <c r="B327" s="10"/>
      <c r="C327" s="4"/>
      <c r="D327" s="4"/>
      <c r="E327" s="4"/>
      <c r="F327" s="9"/>
    </row>
    <row r="328" spans="1:6" ht="15.6">
      <c r="A328" s="10"/>
      <c r="B328" s="10"/>
      <c r="C328" s="4"/>
      <c r="D328" s="4"/>
      <c r="E328" s="4"/>
      <c r="F328" s="9"/>
    </row>
    <row r="329" spans="1:6" ht="15.6">
      <c r="A329" s="10"/>
      <c r="B329" s="10"/>
      <c r="C329" s="4"/>
      <c r="D329" s="4"/>
      <c r="E329" s="4"/>
      <c r="F329" s="9"/>
    </row>
    <row r="330" spans="1:6" ht="15.6">
      <c r="A330" s="10"/>
      <c r="B330" s="10"/>
      <c r="C330" s="4"/>
      <c r="D330" s="4"/>
      <c r="E330" s="4"/>
      <c r="F330" s="9"/>
    </row>
    <row r="331" spans="1:6" ht="15.6">
      <c r="A331" s="10"/>
      <c r="B331" s="10"/>
      <c r="C331" s="4"/>
      <c r="D331" s="4"/>
      <c r="E331" s="4"/>
      <c r="F331" s="9"/>
    </row>
    <row r="332" spans="1:6" ht="15.6">
      <c r="A332" s="10"/>
      <c r="B332" s="10"/>
      <c r="C332" s="4"/>
      <c r="D332" s="4"/>
      <c r="E332" s="4"/>
      <c r="F332" s="9"/>
    </row>
    <row r="333" spans="1:6" ht="15.6">
      <c r="A333" s="10"/>
      <c r="B333" s="10"/>
      <c r="C333" s="4"/>
      <c r="D333" s="4"/>
      <c r="E333" s="4"/>
      <c r="F333" s="9"/>
    </row>
    <row r="334" spans="1:6" ht="15.6">
      <c r="A334" s="10"/>
      <c r="B334" s="10"/>
      <c r="C334" s="4"/>
      <c r="D334" s="4"/>
      <c r="E334" s="4"/>
      <c r="F334" s="9"/>
    </row>
    <row r="335" spans="1:6" ht="15.6">
      <c r="A335" s="10"/>
      <c r="B335" s="10"/>
      <c r="C335" s="4"/>
      <c r="D335" s="4"/>
      <c r="E335" s="4"/>
      <c r="F335" s="9"/>
    </row>
    <row r="336" spans="1:6" ht="15.6">
      <c r="A336" s="10"/>
      <c r="B336" s="10"/>
      <c r="C336" s="4"/>
      <c r="D336" s="4"/>
      <c r="E336" s="4"/>
      <c r="F336" s="9"/>
    </row>
    <row r="337" spans="1:6" ht="15.6">
      <c r="A337" s="10"/>
      <c r="B337" s="10"/>
      <c r="C337" s="4"/>
      <c r="D337" s="4"/>
      <c r="E337" s="4"/>
      <c r="F337" s="9"/>
    </row>
    <row r="338" spans="1:6" ht="15.6">
      <c r="A338" s="10"/>
      <c r="B338" s="10"/>
      <c r="C338" s="4"/>
      <c r="D338" s="4"/>
      <c r="E338" s="4"/>
      <c r="F338" s="9"/>
    </row>
    <row r="339" spans="1:6" ht="15.6">
      <c r="A339" s="10"/>
      <c r="B339" s="10"/>
      <c r="C339" s="4"/>
      <c r="D339" s="4"/>
      <c r="E339" s="4"/>
      <c r="F339" s="9"/>
    </row>
    <row r="340" spans="1:6" ht="15.6">
      <c r="A340" s="10"/>
      <c r="B340" s="10"/>
      <c r="C340" s="4"/>
      <c r="D340" s="4"/>
      <c r="E340" s="4"/>
      <c r="F340" s="9"/>
    </row>
    <row r="341" spans="1:6" ht="15.6">
      <c r="A341" s="10"/>
      <c r="B341" s="10"/>
      <c r="C341" s="4"/>
      <c r="D341" s="4"/>
      <c r="E341" s="4"/>
      <c r="F341" s="9"/>
    </row>
    <row r="342" spans="1:6" ht="15.6">
      <c r="A342" s="10"/>
      <c r="B342" s="10"/>
      <c r="C342" s="4"/>
      <c r="D342" s="4"/>
      <c r="E342" s="4"/>
      <c r="F342" s="9"/>
    </row>
    <row r="343" spans="1:6" ht="15.6">
      <c r="A343" s="10"/>
      <c r="B343" s="10"/>
      <c r="C343" s="4"/>
      <c r="D343" s="4"/>
      <c r="E343" s="4"/>
      <c r="F343" s="9"/>
    </row>
    <row r="344" spans="1:6" ht="15.6">
      <c r="A344" s="10"/>
      <c r="B344" s="10"/>
      <c r="C344" s="4"/>
      <c r="D344" s="4"/>
      <c r="E344" s="4"/>
      <c r="F344" s="9"/>
    </row>
    <row r="345" spans="1:6" ht="15.6">
      <c r="A345" s="10"/>
      <c r="B345" s="10"/>
      <c r="C345" s="4"/>
      <c r="D345" s="4"/>
      <c r="E345" s="4"/>
      <c r="F345" s="9"/>
    </row>
    <row r="346" spans="1:6" ht="15.6">
      <c r="A346" s="10"/>
      <c r="B346" s="10"/>
      <c r="C346" s="4"/>
      <c r="D346" s="4"/>
      <c r="E346" s="4"/>
      <c r="F346" s="9"/>
    </row>
    <row r="347" spans="1:6" ht="15.6">
      <c r="A347" s="10"/>
      <c r="B347" s="10"/>
      <c r="C347" s="4"/>
      <c r="D347" s="4"/>
      <c r="E347" s="4"/>
      <c r="F347" s="9"/>
    </row>
    <row r="348" spans="1:6" ht="15.6">
      <c r="A348" s="10"/>
      <c r="B348" s="10"/>
      <c r="C348" s="4"/>
      <c r="D348" s="4"/>
      <c r="E348" s="4"/>
      <c r="F348" s="9"/>
    </row>
    <row r="349" spans="1:6" ht="15.6">
      <c r="A349" s="10"/>
      <c r="B349" s="10"/>
      <c r="C349" s="4"/>
      <c r="D349" s="4"/>
      <c r="E349" s="4"/>
      <c r="F349" s="9"/>
    </row>
    <row r="350" spans="1:6" ht="15.6">
      <c r="A350" s="10"/>
      <c r="B350" s="10"/>
      <c r="C350" s="4"/>
      <c r="D350" s="4"/>
      <c r="E350" s="4"/>
      <c r="F350" s="9"/>
    </row>
    <row r="351" spans="1:6" ht="15.6">
      <c r="A351" s="10"/>
      <c r="B351" s="10"/>
      <c r="C351" s="4"/>
      <c r="D351" s="4"/>
      <c r="E351" s="4"/>
      <c r="F351" s="9"/>
    </row>
    <row r="352" spans="1:6" ht="15.6">
      <c r="A352" s="10"/>
      <c r="B352" s="10"/>
      <c r="C352" s="4"/>
      <c r="D352" s="4"/>
      <c r="E352" s="4"/>
      <c r="F352" s="9"/>
    </row>
    <row r="353" spans="1:6" ht="15.6">
      <c r="A353" s="10"/>
      <c r="B353" s="10"/>
      <c r="C353" s="4"/>
      <c r="D353" s="4"/>
      <c r="E353" s="4"/>
      <c r="F353" s="9"/>
    </row>
    <row r="354" spans="1:6" ht="15.6">
      <c r="A354" s="10"/>
      <c r="B354" s="10"/>
      <c r="C354" s="4"/>
      <c r="D354" s="4"/>
      <c r="E354" s="4"/>
      <c r="F354" s="9"/>
    </row>
    <row r="355" spans="1:6" ht="15.6">
      <c r="A355" s="10"/>
      <c r="B355" s="10"/>
      <c r="C355" s="4"/>
      <c r="D355" s="4"/>
      <c r="E355" s="4"/>
      <c r="F355" s="9"/>
    </row>
    <row r="356" spans="1:6" ht="15.6">
      <c r="A356" s="10"/>
      <c r="B356" s="10"/>
      <c r="C356" s="4"/>
      <c r="D356" s="4"/>
      <c r="E356" s="4"/>
      <c r="F356" s="9"/>
    </row>
    <row r="357" spans="1:6" ht="15.6">
      <c r="A357" s="10"/>
      <c r="B357" s="10"/>
      <c r="C357" s="4"/>
      <c r="D357" s="4"/>
      <c r="E357" s="4"/>
      <c r="F357" s="9"/>
    </row>
    <row r="358" spans="1:6" ht="15.6">
      <c r="A358" s="10"/>
      <c r="B358" s="10"/>
      <c r="C358" s="4"/>
      <c r="D358" s="4"/>
      <c r="E358" s="4"/>
      <c r="F358" s="9"/>
    </row>
    <row r="359" spans="1:6" ht="15.6">
      <c r="A359" s="10"/>
      <c r="B359" s="10"/>
      <c r="C359" s="4"/>
      <c r="D359" s="4"/>
      <c r="E359" s="4"/>
      <c r="F359" s="9"/>
    </row>
    <row r="360" spans="1:6" ht="15.6">
      <c r="A360" s="10"/>
      <c r="B360" s="10"/>
      <c r="C360" s="4"/>
      <c r="D360" s="4"/>
      <c r="E360" s="4"/>
      <c r="F360" s="9"/>
    </row>
    <row r="361" spans="1:6" ht="15.6">
      <c r="A361" s="10"/>
      <c r="B361" s="10"/>
      <c r="C361" s="4"/>
      <c r="D361" s="4"/>
      <c r="E361" s="4"/>
      <c r="F361" s="9"/>
    </row>
    <row r="362" spans="1:6" ht="15.6">
      <c r="A362" s="10"/>
      <c r="B362" s="10"/>
      <c r="C362" s="4"/>
      <c r="D362" s="4"/>
      <c r="E362" s="4"/>
      <c r="F362" s="9"/>
    </row>
    <row r="363" spans="1:6" ht="15.6">
      <c r="A363" s="10"/>
      <c r="B363" s="10"/>
      <c r="C363" s="4"/>
      <c r="D363" s="4"/>
      <c r="E363" s="4"/>
      <c r="F363" s="9"/>
    </row>
    <row r="364" spans="1:6" ht="15.6">
      <c r="A364" s="10"/>
      <c r="B364" s="10"/>
      <c r="C364" s="4"/>
      <c r="D364" s="4"/>
      <c r="E364" s="4"/>
      <c r="F364" s="9"/>
    </row>
    <row r="365" spans="1:6" ht="15.6">
      <c r="A365" s="10"/>
      <c r="B365" s="10"/>
      <c r="C365" s="4"/>
      <c r="D365" s="4"/>
      <c r="E365" s="4"/>
      <c r="F365" s="9"/>
    </row>
    <row r="366" spans="1:6" ht="15.6">
      <c r="A366" s="10"/>
      <c r="B366" s="10"/>
      <c r="C366" s="4"/>
      <c r="D366" s="4"/>
      <c r="E366" s="4"/>
      <c r="F366" s="9"/>
    </row>
    <row r="367" spans="1:6" ht="15.6">
      <c r="A367" s="10"/>
      <c r="B367" s="10"/>
      <c r="C367" s="4"/>
      <c r="D367" s="4"/>
      <c r="E367" s="4"/>
      <c r="F367" s="9"/>
    </row>
    <row r="368" spans="1:6" ht="15.6">
      <c r="A368" s="10"/>
      <c r="B368" s="10"/>
      <c r="C368" s="4"/>
      <c r="D368" s="4"/>
      <c r="E368" s="4"/>
      <c r="F368" s="9"/>
    </row>
    <row r="369" spans="1:6" ht="15.6">
      <c r="A369" s="10"/>
      <c r="B369" s="10"/>
      <c r="C369" s="4"/>
      <c r="D369" s="4"/>
      <c r="E369" s="4"/>
      <c r="F369" s="9"/>
    </row>
    <row r="370" spans="1:6" ht="15.6">
      <c r="A370" s="10"/>
      <c r="B370" s="10"/>
      <c r="C370" s="4"/>
      <c r="D370" s="4"/>
      <c r="E370" s="4"/>
      <c r="F370" s="9"/>
    </row>
    <row r="371" spans="1:6" ht="15.6">
      <c r="A371" s="10"/>
      <c r="B371" s="10"/>
      <c r="C371" s="4"/>
      <c r="D371" s="4"/>
      <c r="E371" s="4"/>
      <c r="F371" s="9"/>
    </row>
    <row r="372" spans="1:6" ht="15.6">
      <c r="A372" s="10"/>
      <c r="B372" s="10"/>
      <c r="C372" s="4"/>
      <c r="D372" s="4"/>
      <c r="E372" s="4"/>
      <c r="F372" s="9"/>
    </row>
    <row r="373" spans="1:6" ht="15.6">
      <c r="A373" s="10"/>
      <c r="B373" s="10"/>
      <c r="C373" s="4"/>
      <c r="D373" s="4"/>
      <c r="E373" s="4"/>
      <c r="F373" s="9"/>
    </row>
    <row r="374" spans="1:6" ht="15.6">
      <c r="A374" s="10"/>
      <c r="B374" s="10"/>
      <c r="C374" s="4"/>
      <c r="D374" s="4"/>
      <c r="E374" s="4"/>
      <c r="F374" s="9"/>
    </row>
    <row r="375" spans="1:6" ht="15.6">
      <c r="A375" s="10"/>
      <c r="B375" s="10"/>
      <c r="C375" s="4"/>
      <c r="D375" s="4"/>
      <c r="E375" s="4"/>
      <c r="F375" s="9"/>
    </row>
    <row r="376" spans="1:6" ht="15.6">
      <c r="A376" s="10"/>
      <c r="B376" s="10"/>
      <c r="C376" s="4"/>
      <c r="D376" s="4"/>
      <c r="E376" s="4"/>
      <c r="F376" s="9"/>
    </row>
    <row r="377" spans="1:6" ht="15.6">
      <c r="A377" s="10"/>
      <c r="B377" s="10"/>
      <c r="C377" s="4"/>
      <c r="D377" s="4"/>
      <c r="E377" s="4"/>
      <c r="F377" s="9"/>
    </row>
    <row r="378" spans="1:6" ht="15.6">
      <c r="A378" s="10"/>
      <c r="B378" s="10"/>
      <c r="C378" s="4"/>
      <c r="D378" s="4"/>
      <c r="E378" s="4"/>
      <c r="F378" s="9"/>
    </row>
    <row r="379" spans="1:6" ht="15.6">
      <c r="A379" s="10"/>
      <c r="B379" s="10"/>
      <c r="C379" s="4"/>
      <c r="D379" s="4"/>
      <c r="E379" s="4"/>
      <c r="F379" s="9"/>
    </row>
    <row r="380" spans="1:6" ht="15.6">
      <c r="A380" s="10"/>
      <c r="B380" s="10"/>
      <c r="C380" s="4"/>
      <c r="D380" s="4"/>
      <c r="E380" s="4"/>
      <c r="F380" s="9"/>
    </row>
    <row r="381" spans="1:6" ht="15.6">
      <c r="A381" s="10"/>
      <c r="B381" s="10"/>
      <c r="C381" s="4"/>
      <c r="D381" s="4"/>
      <c r="E381" s="4"/>
      <c r="F381" s="9"/>
    </row>
    <row r="382" spans="1:6" ht="15.6">
      <c r="A382" s="10"/>
      <c r="B382" s="10"/>
      <c r="C382" s="4"/>
      <c r="D382" s="4"/>
      <c r="E382" s="4"/>
      <c r="F382" s="9"/>
    </row>
    <row r="383" spans="1:6" ht="15.6">
      <c r="A383" s="10"/>
      <c r="B383" s="10"/>
      <c r="C383" s="4"/>
      <c r="D383" s="4"/>
      <c r="E383" s="4"/>
      <c r="F383" s="9"/>
    </row>
    <row r="384" spans="1:6" ht="15.6">
      <c r="A384" s="10"/>
      <c r="B384" s="10"/>
      <c r="C384" s="4"/>
      <c r="D384" s="4"/>
      <c r="E384" s="4"/>
      <c r="F384" s="9"/>
    </row>
    <row r="385" spans="1:6" ht="15.6">
      <c r="A385" s="10"/>
      <c r="B385" s="10"/>
      <c r="C385" s="4"/>
      <c r="D385" s="4"/>
      <c r="E385" s="4"/>
      <c r="F385" s="9"/>
    </row>
    <row r="386" spans="1:6" ht="15.6">
      <c r="A386" s="10"/>
      <c r="B386" s="10"/>
      <c r="C386" s="4"/>
      <c r="D386" s="4"/>
      <c r="E386" s="4"/>
      <c r="F386" s="9"/>
    </row>
    <row r="387" spans="1:6" ht="15.6">
      <c r="A387" s="10"/>
      <c r="B387" s="10"/>
      <c r="C387" s="4"/>
      <c r="D387" s="4"/>
      <c r="E387" s="4"/>
      <c r="F387" s="9"/>
    </row>
    <row r="388" spans="1:6" ht="15.6">
      <c r="A388" s="10"/>
      <c r="B388" s="10"/>
      <c r="C388" s="4"/>
      <c r="D388" s="4"/>
      <c r="E388" s="4"/>
      <c r="F388" s="9"/>
    </row>
    <row r="389" spans="1:6" ht="15.6">
      <c r="A389" s="10"/>
      <c r="B389" s="10"/>
      <c r="C389" s="4"/>
      <c r="D389" s="4"/>
      <c r="E389" s="4"/>
      <c r="F389" s="9"/>
    </row>
    <row r="390" spans="1:6" ht="15.6">
      <c r="A390" s="10"/>
      <c r="B390" s="10"/>
      <c r="C390" s="4"/>
      <c r="D390" s="4"/>
      <c r="E390" s="4"/>
      <c r="F390" s="9"/>
    </row>
    <row r="391" spans="1:6" ht="15.6">
      <c r="A391" s="10"/>
      <c r="B391" s="10"/>
      <c r="C391" s="4"/>
      <c r="D391" s="4"/>
      <c r="E391" s="4"/>
      <c r="F391" s="9"/>
    </row>
    <row r="392" spans="1:6" ht="15.6">
      <c r="A392" s="10"/>
      <c r="B392" s="10"/>
      <c r="C392" s="4"/>
      <c r="D392" s="4"/>
      <c r="E392" s="4"/>
      <c r="F392" s="9"/>
    </row>
    <row r="393" spans="1:6" ht="15.6">
      <c r="A393" s="10"/>
      <c r="B393" s="10"/>
      <c r="C393" s="4"/>
      <c r="D393" s="4"/>
      <c r="E393" s="4"/>
      <c r="F393" s="9"/>
    </row>
    <row r="394" spans="1:6" ht="15.6">
      <c r="A394" s="10"/>
      <c r="B394" s="10"/>
      <c r="C394" s="4"/>
      <c r="D394" s="4"/>
      <c r="E394" s="4"/>
      <c r="F394" s="9"/>
    </row>
    <row r="395" spans="1:6" ht="15.6">
      <c r="A395" s="10"/>
      <c r="B395" s="10"/>
      <c r="C395" s="4"/>
      <c r="D395" s="4"/>
      <c r="E395" s="4"/>
      <c r="F395" s="9"/>
    </row>
    <row r="396" spans="1:6" ht="15.6">
      <c r="A396" s="10"/>
      <c r="B396" s="10"/>
      <c r="C396" s="4"/>
      <c r="D396" s="4"/>
      <c r="E396" s="4"/>
      <c r="F396" s="9"/>
    </row>
    <row r="397" spans="1:6" ht="15.6">
      <c r="A397" s="10"/>
      <c r="B397" s="10"/>
      <c r="C397" s="4"/>
      <c r="D397" s="4"/>
      <c r="E397" s="4"/>
      <c r="F397" s="9"/>
    </row>
    <row r="398" spans="1:6" ht="15.6">
      <c r="A398" s="10"/>
      <c r="B398" s="10"/>
      <c r="C398" s="4"/>
      <c r="D398" s="4"/>
      <c r="E398" s="4"/>
      <c r="F398" s="9"/>
    </row>
    <row r="399" spans="1:6" ht="15.6">
      <c r="A399" s="10"/>
      <c r="B399" s="10"/>
      <c r="C399" s="4"/>
      <c r="D399" s="4"/>
      <c r="E399" s="4"/>
      <c r="F399" s="9"/>
    </row>
    <row r="400" spans="1:6" ht="15.6">
      <c r="A400" s="10"/>
      <c r="B400" s="10"/>
      <c r="C400" s="4"/>
      <c r="D400" s="4"/>
      <c r="E400" s="4"/>
      <c r="F400" s="9"/>
    </row>
    <row r="401" spans="1:6" ht="15.6">
      <c r="A401" s="10"/>
      <c r="B401" s="10"/>
      <c r="C401" s="4"/>
      <c r="D401" s="4"/>
      <c r="E401" s="4"/>
      <c r="F401" s="9"/>
    </row>
    <row r="402" spans="1:6" ht="15.6">
      <c r="A402" s="10"/>
      <c r="B402" s="10"/>
      <c r="C402" s="4"/>
      <c r="D402" s="4"/>
      <c r="E402" s="4"/>
      <c r="F402" s="9"/>
    </row>
    <row r="403" spans="1:6" ht="15.6">
      <c r="A403" s="10"/>
      <c r="B403" s="10"/>
      <c r="C403" s="4"/>
      <c r="D403" s="4"/>
      <c r="E403" s="4"/>
      <c r="F403" s="9"/>
    </row>
    <row r="404" spans="1:6" ht="15.6">
      <c r="A404" s="10"/>
      <c r="B404" s="10"/>
      <c r="C404" s="4"/>
      <c r="D404" s="4"/>
      <c r="E404" s="4"/>
      <c r="F404" s="9"/>
    </row>
    <row r="405" spans="1:6" ht="15.6">
      <c r="A405" s="10"/>
      <c r="B405" s="10"/>
      <c r="C405" s="4"/>
      <c r="D405" s="4"/>
      <c r="E405" s="4"/>
      <c r="F405" s="9"/>
    </row>
    <row r="406" spans="1:6" ht="15.6">
      <c r="A406" s="10"/>
      <c r="B406" s="10"/>
      <c r="C406" s="4"/>
      <c r="D406" s="4"/>
      <c r="E406" s="4"/>
      <c r="F406" s="9"/>
    </row>
    <row r="407" spans="1:6" ht="15.6">
      <c r="A407" s="10"/>
      <c r="B407" s="10"/>
      <c r="C407" s="4"/>
      <c r="D407" s="4"/>
      <c r="E407" s="4"/>
      <c r="F407" s="9"/>
    </row>
    <row r="408" spans="1:6" ht="15.6">
      <c r="A408" s="10"/>
      <c r="B408" s="10"/>
      <c r="C408" s="4"/>
      <c r="D408" s="4"/>
      <c r="E408" s="4"/>
      <c r="F408" s="9"/>
    </row>
    <row r="409" spans="1:6" ht="15.6">
      <c r="A409" s="10"/>
      <c r="B409" s="10"/>
      <c r="C409" s="4"/>
      <c r="D409" s="4"/>
      <c r="E409" s="4"/>
      <c r="F409" s="9"/>
    </row>
    <row r="410" spans="1:6" ht="15.6">
      <c r="A410" s="10"/>
      <c r="B410" s="10"/>
      <c r="C410" s="4"/>
      <c r="D410" s="4"/>
      <c r="E410" s="4"/>
      <c r="F410" s="9"/>
    </row>
    <row r="411" spans="1:6" ht="15.6">
      <c r="A411" s="10"/>
      <c r="B411" s="10"/>
      <c r="C411" s="4"/>
      <c r="D411" s="4"/>
      <c r="E411" s="4"/>
      <c r="F411" s="9"/>
    </row>
    <row r="412" spans="1:6" ht="15.6">
      <c r="A412" s="10"/>
      <c r="B412" s="10"/>
      <c r="C412" s="4"/>
      <c r="D412" s="4"/>
      <c r="E412" s="4"/>
      <c r="F412" s="9"/>
    </row>
    <row r="413" spans="1:6" ht="15.6">
      <c r="A413" s="10"/>
      <c r="B413" s="10"/>
      <c r="C413" s="4"/>
      <c r="D413" s="4"/>
      <c r="E413" s="4"/>
      <c r="F413" s="9"/>
    </row>
    <row r="414" spans="1:6" ht="15.6">
      <c r="A414" s="10"/>
      <c r="B414" s="10"/>
      <c r="C414" s="4"/>
      <c r="D414" s="4"/>
      <c r="E414" s="4"/>
      <c r="F414" s="9"/>
    </row>
    <row r="415" spans="1:6" ht="15.6">
      <c r="A415" s="10"/>
      <c r="B415" s="10"/>
      <c r="C415" s="4"/>
      <c r="D415" s="4"/>
      <c r="E415" s="4"/>
      <c r="F415" s="9"/>
    </row>
    <row r="416" spans="1:6" ht="15.6">
      <c r="A416" s="10"/>
      <c r="B416" s="10"/>
      <c r="C416" s="4"/>
      <c r="D416" s="4"/>
      <c r="E416" s="4"/>
      <c r="F416" s="9"/>
    </row>
    <row r="417" spans="1:6" ht="15.6">
      <c r="A417" s="10"/>
      <c r="B417" s="10"/>
      <c r="C417" s="4"/>
      <c r="D417" s="4"/>
      <c r="E417" s="4"/>
      <c r="F417" s="9"/>
    </row>
    <row r="418" spans="1:6" ht="15.6">
      <c r="A418" s="10"/>
      <c r="B418" s="10"/>
      <c r="C418" s="4"/>
      <c r="D418" s="4"/>
      <c r="E418" s="4"/>
      <c r="F418" s="9"/>
    </row>
    <row r="419" spans="1:6" ht="15.6">
      <c r="A419" s="10"/>
      <c r="B419" s="10"/>
      <c r="C419" s="4"/>
      <c r="D419" s="4"/>
      <c r="E419" s="4"/>
      <c r="F419" s="9"/>
    </row>
    <row r="420" spans="1:6" ht="15.6">
      <c r="A420" s="10"/>
      <c r="B420" s="10"/>
      <c r="C420" s="4"/>
      <c r="D420" s="4"/>
      <c r="E420" s="4"/>
      <c r="F420" s="9"/>
    </row>
    <row r="421" spans="1:6" ht="15.6">
      <c r="A421" s="10"/>
      <c r="B421" s="10"/>
      <c r="C421" s="4"/>
      <c r="D421" s="4"/>
      <c r="E421" s="4"/>
      <c r="F421" s="9"/>
    </row>
    <row r="422" spans="1:6" ht="15.6">
      <c r="A422" s="10"/>
      <c r="B422" s="10"/>
      <c r="C422" s="4"/>
      <c r="D422" s="4"/>
      <c r="E422" s="4"/>
      <c r="F422" s="9"/>
    </row>
    <row r="423" spans="1:6" ht="15.6">
      <c r="A423" s="10"/>
      <c r="B423" s="10"/>
      <c r="C423" s="4"/>
      <c r="D423" s="4"/>
      <c r="E423" s="4"/>
      <c r="F423" s="9"/>
    </row>
    <row r="424" spans="1:6" ht="15.6">
      <c r="A424" s="10"/>
      <c r="B424" s="10"/>
      <c r="C424" s="4"/>
      <c r="D424" s="4"/>
      <c r="E424" s="4"/>
      <c r="F424" s="9"/>
    </row>
    <row r="425" spans="1:6" ht="15.6">
      <c r="A425" s="10"/>
      <c r="B425" s="10"/>
      <c r="C425" s="4"/>
      <c r="D425" s="4"/>
      <c r="E425" s="4"/>
      <c r="F425" s="9"/>
    </row>
    <row r="426" spans="1:6" ht="15.6">
      <c r="A426" s="10"/>
      <c r="B426" s="10"/>
      <c r="C426" s="4"/>
      <c r="D426" s="4"/>
      <c r="E426" s="4"/>
      <c r="F426" s="9"/>
    </row>
    <row r="427" spans="1:6" ht="15.6">
      <c r="A427" s="10"/>
      <c r="B427" s="10"/>
      <c r="C427" s="4"/>
      <c r="D427" s="4"/>
      <c r="E427" s="4"/>
      <c r="F427" s="9"/>
    </row>
    <row r="428" spans="1:6" ht="15.6">
      <c r="A428" s="10"/>
      <c r="B428" s="10"/>
      <c r="C428" s="4"/>
      <c r="D428" s="4"/>
      <c r="E428" s="4"/>
      <c r="F428" s="9"/>
    </row>
    <row r="429" spans="1:6" ht="15.6">
      <c r="A429" s="10"/>
      <c r="B429" s="10"/>
      <c r="C429" s="4"/>
      <c r="D429" s="4"/>
      <c r="E429" s="4"/>
      <c r="F429" s="9"/>
    </row>
    <row r="430" spans="1:6" ht="15.6">
      <c r="A430" s="10"/>
      <c r="B430" s="10"/>
      <c r="C430" s="4"/>
      <c r="D430" s="4"/>
      <c r="E430" s="4"/>
      <c r="F430" s="9"/>
    </row>
    <row r="431" spans="1:6" ht="15.6">
      <c r="A431" s="10"/>
      <c r="B431" s="10"/>
      <c r="C431" s="4"/>
      <c r="D431" s="4"/>
      <c r="E431" s="4"/>
      <c r="F431" s="9"/>
    </row>
    <row r="432" spans="1:6" ht="15.6">
      <c r="A432" s="10"/>
      <c r="B432" s="10"/>
      <c r="C432" s="4"/>
      <c r="D432" s="4"/>
      <c r="E432" s="4"/>
      <c r="F432" s="9"/>
    </row>
    <row r="433" spans="1:6" ht="15.6">
      <c r="A433" s="10"/>
      <c r="B433" s="10"/>
      <c r="C433" s="4"/>
      <c r="D433" s="4"/>
      <c r="E433" s="4"/>
      <c r="F433" s="9"/>
    </row>
    <row r="434" spans="1:6" ht="15.6">
      <c r="A434" s="10"/>
      <c r="B434" s="10"/>
      <c r="C434" s="4"/>
      <c r="D434" s="4"/>
      <c r="E434" s="4"/>
      <c r="F434" s="9"/>
    </row>
    <row r="435" spans="1:6" ht="15.6">
      <c r="A435" s="10"/>
      <c r="B435" s="10"/>
      <c r="C435" s="4"/>
      <c r="D435" s="4"/>
      <c r="E435" s="4"/>
      <c r="F435" s="9"/>
    </row>
    <row r="436" spans="1:6" ht="15.6">
      <c r="A436" s="10"/>
      <c r="B436" s="10"/>
      <c r="C436" s="4"/>
      <c r="D436" s="4"/>
      <c r="E436" s="4"/>
      <c r="F436" s="9"/>
    </row>
    <row r="437" spans="1:6" ht="15.6">
      <c r="A437" s="10"/>
      <c r="B437" s="10"/>
      <c r="C437" s="4"/>
      <c r="D437" s="4"/>
      <c r="E437" s="4"/>
      <c r="F437" s="9"/>
    </row>
    <row r="438" spans="1:6" ht="15.6">
      <c r="A438" s="10"/>
      <c r="B438" s="10"/>
      <c r="C438" s="4"/>
      <c r="D438" s="4"/>
      <c r="E438" s="4"/>
      <c r="F438" s="9"/>
    </row>
    <row r="439" spans="1:6" ht="15.6">
      <c r="A439" s="10"/>
      <c r="B439" s="10"/>
      <c r="C439" s="4"/>
      <c r="D439" s="4"/>
      <c r="E439" s="4"/>
      <c r="F439" s="9"/>
    </row>
    <row r="440" spans="1:6" ht="15.6">
      <c r="A440" s="10"/>
      <c r="B440" s="10"/>
      <c r="C440" s="4"/>
      <c r="D440" s="4"/>
      <c r="E440" s="4"/>
      <c r="F440" s="9"/>
    </row>
    <row r="441" spans="1:6" ht="15.6">
      <c r="A441" s="10"/>
      <c r="B441" s="10"/>
      <c r="C441" s="4"/>
      <c r="D441" s="4"/>
      <c r="E441" s="4"/>
      <c r="F441" s="9"/>
    </row>
    <row r="442" spans="1:6" ht="15.6">
      <c r="A442" s="10"/>
      <c r="B442" s="10"/>
      <c r="C442" s="4"/>
      <c r="D442" s="4"/>
      <c r="E442" s="4"/>
      <c r="F442" s="9"/>
    </row>
    <row r="443" spans="1:6" ht="15.6">
      <c r="A443" s="10"/>
      <c r="B443" s="10"/>
      <c r="C443" s="4"/>
      <c r="D443" s="4"/>
      <c r="E443" s="4"/>
      <c r="F443" s="9"/>
    </row>
    <row r="444" spans="1:6" ht="15.6">
      <c r="A444" s="10"/>
      <c r="B444" s="10"/>
      <c r="C444" s="4"/>
      <c r="D444" s="4"/>
      <c r="E444" s="4"/>
      <c r="F444" s="9"/>
    </row>
    <row r="445" spans="1:6" ht="15.6">
      <c r="A445" s="10"/>
      <c r="B445" s="10"/>
      <c r="C445" s="4"/>
      <c r="D445" s="4"/>
      <c r="E445" s="4"/>
      <c r="F445" s="9"/>
    </row>
    <row r="446" spans="1:6" ht="15.6">
      <c r="A446" s="10"/>
      <c r="B446" s="10"/>
      <c r="C446" s="4"/>
      <c r="D446" s="4"/>
      <c r="E446" s="4"/>
      <c r="F446" s="9"/>
    </row>
    <row r="447" spans="1:6" ht="15.6">
      <c r="A447" s="10"/>
      <c r="B447" s="10"/>
      <c r="C447" s="4"/>
      <c r="D447" s="4"/>
      <c r="E447" s="4"/>
      <c r="F447" s="9"/>
    </row>
    <row r="448" spans="1:6" ht="15.6">
      <c r="A448" s="10"/>
      <c r="B448" s="10"/>
      <c r="C448" s="4"/>
      <c r="D448" s="4"/>
      <c r="E448" s="4"/>
      <c r="F448" s="9"/>
    </row>
    <row r="449" spans="1:6" ht="15.6">
      <c r="A449" s="10"/>
      <c r="B449" s="10"/>
      <c r="C449" s="4"/>
      <c r="D449" s="4"/>
      <c r="E449" s="4"/>
      <c r="F449" s="9"/>
    </row>
    <row r="450" spans="1:6" ht="15.6">
      <c r="A450" s="10"/>
      <c r="B450" s="10"/>
      <c r="C450" s="4"/>
      <c r="D450" s="4"/>
      <c r="E450" s="4"/>
      <c r="F450" s="9"/>
    </row>
    <row r="451" spans="1:6" ht="15.6">
      <c r="A451" s="10"/>
      <c r="B451" s="10"/>
      <c r="C451" s="4"/>
      <c r="D451" s="4"/>
      <c r="E451" s="4"/>
      <c r="F451" s="9"/>
    </row>
    <row r="452" spans="1:6" ht="15.6">
      <c r="A452" s="10"/>
      <c r="B452" s="10"/>
      <c r="C452" s="4"/>
      <c r="D452" s="4"/>
      <c r="E452" s="4"/>
      <c r="F452" s="9"/>
    </row>
    <row r="453" spans="1:6" ht="15.6">
      <c r="A453" s="10"/>
      <c r="B453" s="10"/>
      <c r="C453" s="4"/>
      <c r="D453" s="4"/>
      <c r="E453" s="4"/>
      <c r="F453" s="9"/>
    </row>
    <row r="454" spans="1:6" ht="15.6">
      <c r="A454" s="10"/>
      <c r="B454" s="10"/>
      <c r="C454" s="4"/>
      <c r="D454" s="4"/>
      <c r="E454" s="4"/>
      <c r="F454" s="9"/>
    </row>
    <row r="455" spans="1:6" ht="15.6">
      <c r="A455" s="10"/>
      <c r="B455" s="10"/>
      <c r="C455" s="4"/>
      <c r="D455" s="4"/>
      <c r="E455" s="4"/>
      <c r="F455" s="9"/>
    </row>
    <row r="456" spans="1:6" ht="15.6">
      <c r="A456" s="10"/>
      <c r="B456" s="10"/>
      <c r="C456" s="4"/>
      <c r="D456" s="4"/>
      <c r="E456" s="4"/>
      <c r="F456" s="9"/>
    </row>
    <row r="457" spans="1:6" ht="15.6">
      <c r="A457" s="10"/>
      <c r="B457" s="10"/>
      <c r="C457" s="4"/>
      <c r="D457" s="4"/>
      <c r="E457" s="4"/>
      <c r="F457" s="9"/>
    </row>
    <row r="458" spans="1:6" ht="15.6">
      <c r="A458" s="10"/>
      <c r="B458" s="10"/>
      <c r="C458" s="4"/>
      <c r="D458" s="4"/>
      <c r="E458" s="4"/>
      <c r="F458" s="9"/>
    </row>
    <row r="459" spans="1:6" ht="15.6">
      <c r="A459" s="10"/>
      <c r="B459" s="10"/>
      <c r="C459" s="4"/>
      <c r="D459" s="4"/>
      <c r="E459" s="4"/>
      <c r="F459" s="9"/>
    </row>
    <row r="460" spans="1:6" ht="15.6">
      <c r="A460" s="10"/>
      <c r="B460" s="10"/>
      <c r="C460" s="4"/>
      <c r="D460" s="4"/>
      <c r="E460" s="4"/>
      <c r="F460" s="9"/>
    </row>
    <row r="461" spans="1:6" ht="15.6">
      <c r="A461" s="10"/>
      <c r="B461" s="10"/>
      <c r="C461" s="4"/>
      <c r="D461" s="4"/>
      <c r="E461" s="4"/>
      <c r="F461" s="9"/>
    </row>
    <row r="462" spans="1:6" ht="15.6">
      <c r="A462" s="10"/>
      <c r="B462" s="10"/>
      <c r="C462" s="4"/>
      <c r="D462" s="4"/>
      <c r="E462" s="4"/>
      <c r="F462" s="9"/>
    </row>
    <row r="463" spans="1:6" ht="15.6">
      <c r="A463" s="10"/>
      <c r="B463" s="10"/>
      <c r="C463" s="4"/>
      <c r="D463" s="4"/>
      <c r="E463" s="4"/>
      <c r="F463" s="9"/>
    </row>
    <row r="464" spans="1:6" ht="15.6">
      <c r="A464" s="10"/>
      <c r="B464" s="10"/>
      <c r="C464" s="4"/>
      <c r="D464" s="4"/>
      <c r="E464" s="4"/>
      <c r="F464" s="9"/>
    </row>
    <row r="465" spans="1:6" ht="15.6">
      <c r="A465" s="10"/>
      <c r="B465" s="10"/>
      <c r="C465" s="4"/>
      <c r="D465" s="4"/>
      <c r="E465" s="4"/>
      <c r="F465" s="9"/>
    </row>
    <row r="466" spans="1:6" ht="15.6">
      <c r="A466" s="10"/>
      <c r="B466" s="10"/>
      <c r="C466" s="4"/>
      <c r="D466" s="4"/>
      <c r="E466" s="4"/>
      <c r="F466" s="9"/>
    </row>
    <row r="467" spans="1:6" ht="15.6">
      <c r="A467" s="10"/>
      <c r="B467" s="10"/>
      <c r="C467" s="4"/>
      <c r="D467" s="4"/>
      <c r="E467" s="4"/>
      <c r="F467" s="9"/>
    </row>
    <row r="468" spans="1:6" ht="15.6">
      <c r="A468" s="10"/>
      <c r="B468" s="10"/>
      <c r="C468" s="4"/>
      <c r="D468" s="4"/>
      <c r="E468" s="4"/>
      <c r="F468" s="9"/>
    </row>
    <row r="469" spans="1:6" ht="15.6">
      <c r="A469" s="10"/>
      <c r="B469" s="10"/>
      <c r="C469" s="4"/>
      <c r="D469" s="4"/>
      <c r="E469" s="4"/>
      <c r="F469" s="9"/>
    </row>
    <row r="470" spans="1:6" ht="15.6">
      <c r="A470" s="10"/>
      <c r="B470" s="10"/>
      <c r="C470" s="4"/>
      <c r="D470" s="4"/>
      <c r="E470" s="4"/>
      <c r="F470" s="9"/>
    </row>
    <row r="471" spans="1:6" ht="15.6">
      <c r="A471" s="10"/>
      <c r="B471" s="10"/>
      <c r="C471" s="4"/>
      <c r="D471" s="4"/>
      <c r="E471" s="4"/>
      <c r="F471" s="9"/>
    </row>
    <row r="472" spans="1:6" ht="15.6">
      <c r="A472" s="10"/>
      <c r="B472" s="10"/>
      <c r="C472" s="4"/>
      <c r="D472" s="4"/>
      <c r="E472" s="4"/>
      <c r="F472" s="9"/>
    </row>
    <row r="473" spans="1:6" ht="15.6">
      <c r="A473" s="10"/>
      <c r="B473" s="10"/>
      <c r="C473" s="4"/>
      <c r="D473" s="4"/>
      <c r="E473" s="4"/>
      <c r="F473" s="9"/>
    </row>
    <row r="474" spans="1:6" ht="15.6">
      <c r="A474" s="10"/>
      <c r="B474" s="10"/>
      <c r="C474" s="4"/>
      <c r="D474" s="4"/>
      <c r="E474" s="4"/>
      <c r="F474" s="9"/>
    </row>
    <row r="475" spans="1:6" ht="15.6">
      <c r="A475" s="10"/>
      <c r="B475" s="10"/>
      <c r="C475" s="4"/>
      <c r="D475" s="4"/>
      <c r="E475" s="4"/>
      <c r="F475" s="9"/>
    </row>
    <row r="476" spans="1:6" ht="15.6">
      <c r="A476" s="10"/>
      <c r="B476" s="10"/>
      <c r="C476" s="4"/>
      <c r="D476" s="4"/>
      <c r="E476" s="4"/>
      <c r="F476" s="9"/>
    </row>
    <row r="477" spans="1:6" ht="15.6">
      <c r="A477" s="10"/>
      <c r="B477" s="10"/>
      <c r="C477" s="4"/>
      <c r="D477" s="4"/>
      <c r="E477" s="4"/>
      <c r="F477" s="9"/>
    </row>
    <row r="478" spans="1:6" ht="15.6">
      <c r="A478" s="10"/>
      <c r="B478" s="10"/>
      <c r="C478" s="4"/>
      <c r="D478" s="4"/>
      <c r="E478" s="4"/>
      <c r="F478" s="9"/>
    </row>
    <row r="479" spans="1:6" ht="15.6">
      <c r="A479" s="10"/>
      <c r="B479" s="10"/>
      <c r="C479" s="4"/>
      <c r="D479" s="4"/>
      <c r="E479" s="4"/>
      <c r="F479" s="9"/>
    </row>
    <row r="480" spans="1:6" ht="15.6">
      <c r="A480" s="10"/>
      <c r="B480" s="10"/>
      <c r="C480" s="4"/>
      <c r="D480" s="4"/>
      <c r="E480" s="4"/>
      <c r="F480" s="9"/>
    </row>
    <row r="481" spans="1:6" ht="15.6">
      <c r="A481" s="10"/>
      <c r="B481" s="10"/>
      <c r="C481" s="4"/>
      <c r="D481" s="4"/>
      <c r="E481" s="4"/>
      <c r="F481" s="9"/>
    </row>
    <row r="482" spans="1:6" ht="15.6">
      <c r="A482" s="10"/>
      <c r="B482" s="10"/>
      <c r="C482" s="4"/>
      <c r="D482" s="4"/>
      <c r="E482" s="4"/>
      <c r="F482" s="9"/>
    </row>
    <row r="483" spans="1:6" ht="15.6">
      <c r="A483" s="10"/>
      <c r="B483" s="10"/>
      <c r="C483" s="4"/>
      <c r="D483" s="4"/>
      <c r="E483" s="4"/>
      <c r="F483" s="9"/>
    </row>
    <row r="484" spans="1:6" ht="15.6">
      <c r="A484" s="10"/>
      <c r="B484" s="10"/>
      <c r="C484" s="4"/>
      <c r="D484" s="4"/>
      <c r="E484" s="4"/>
      <c r="F484" s="9"/>
    </row>
    <row r="485" spans="1:6" ht="15.6">
      <c r="A485" s="10"/>
      <c r="B485" s="10"/>
      <c r="C485" s="4"/>
      <c r="D485" s="4"/>
      <c r="E485" s="4"/>
      <c r="F485" s="9"/>
    </row>
    <row r="486" spans="1:6" ht="15.6">
      <c r="A486" s="10"/>
      <c r="B486" s="10"/>
      <c r="C486" s="4"/>
      <c r="D486" s="4"/>
      <c r="E486" s="4"/>
      <c r="F486" s="9"/>
    </row>
    <row r="487" spans="1:6" ht="15.6">
      <c r="A487" s="10"/>
      <c r="B487" s="10"/>
      <c r="C487" s="4"/>
      <c r="D487" s="4"/>
      <c r="E487" s="4"/>
      <c r="F487" s="9"/>
    </row>
    <row r="488" spans="1:6" ht="15.6">
      <c r="A488" s="10"/>
      <c r="B488" s="10"/>
      <c r="C488" s="4"/>
      <c r="D488" s="4"/>
      <c r="E488" s="4"/>
      <c r="F488" s="9"/>
    </row>
    <row r="489" spans="1:6" ht="15.6">
      <c r="A489" s="10"/>
      <c r="B489" s="10"/>
      <c r="C489" s="4"/>
      <c r="D489" s="4"/>
      <c r="E489" s="4"/>
      <c r="F489" s="9"/>
    </row>
    <row r="490" spans="1:6" ht="15.6">
      <c r="A490" s="10"/>
      <c r="B490" s="10"/>
      <c r="C490" s="4"/>
      <c r="D490" s="4"/>
      <c r="E490" s="4"/>
      <c r="F490" s="9"/>
    </row>
    <row r="491" spans="1:6" ht="15.6">
      <c r="A491" s="10"/>
      <c r="B491" s="10"/>
      <c r="C491" s="4"/>
      <c r="D491" s="4"/>
      <c r="E491" s="4"/>
      <c r="F491" s="9"/>
    </row>
    <row r="492" spans="1:6" ht="15.6">
      <c r="A492" s="10"/>
      <c r="B492" s="10"/>
      <c r="C492" s="4"/>
      <c r="D492" s="4"/>
      <c r="E492" s="4"/>
      <c r="F492" s="9"/>
    </row>
    <row r="493" spans="1:6" ht="15.6">
      <c r="A493" s="10"/>
      <c r="B493" s="10"/>
      <c r="C493" s="4"/>
      <c r="D493" s="4"/>
      <c r="E493" s="4"/>
      <c r="F493" s="9"/>
    </row>
    <row r="494" spans="1:6" ht="15.6">
      <c r="A494" s="10"/>
      <c r="B494" s="10"/>
      <c r="C494" s="4"/>
      <c r="D494" s="4"/>
      <c r="E494" s="4"/>
      <c r="F494" s="9"/>
    </row>
    <row r="495" spans="1:6" ht="15.6">
      <c r="A495" s="10"/>
      <c r="B495" s="10"/>
      <c r="C495" s="4"/>
      <c r="D495" s="4"/>
      <c r="E495" s="4"/>
      <c r="F495" s="9"/>
    </row>
    <row r="496" spans="1:6" ht="15.6">
      <c r="A496" s="10"/>
      <c r="B496" s="10"/>
      <c r="C496" s="4"/>
      <c r="D496" s="4"/>
      <c r="E496" s="4"/>
      <c r="F496" s="9"/>
    </row>
    <row r="497" spans="1:6" ht="15.6">
      <c r="A497" s="10"/>
      <c r="B497" s="10"/>
      <c r="C497" s="4"/>
      <c r="D497" s="4"/>
      <c r="E497" s="4"/>
      <c r="F497" s="9"/>
    </row>
    <row r="498" spans="1:6" ht="15.6">
      <c r="A498" s="10"/>
      <c r="B498" s="10"/>
      <c r="C498" s="4"/>
      <c r="D498" s="4"/>
      <c r="E498" s="4"/>
      <c r="F498" s="9"/>
    </row>
    <row r="499" spans="1:6" ht="15.6">
      <c r="A499" s="10"/>
      <c r="B499" s="10"/>
      <c r="C499" s="4"/>
      <c r="D499" s="4"/>
      <c r="E499" s="4"/>
      <c r="F499" s="9"/>
    </row>
    <row r="500" spans="1:6" ht="15.6">
      <c r="A500" s="10"/>
      <c r="B500" s="10"/>
      <c r="C500" s="4"/>
      <c r="D500" s="4"/>
      <c r="E500" s="4"/>
      <c r="F500" s="9"/>
    </row>
  </sheetData>
  <sheetProtection password="C528" sheet="1" objects="1" scenarios="1"/>
  <customSheetViews>
    <customSheetView guid="{F9AD76E4-BA12-48A8-B026-0F4EAD2A2C7C}" showPageBreaks="1" printArea="1" showRuler="0" topLeftCell="F1">
      <pane ySplit="7" topLeftCell="A74" activePane="bottomLeft" state="frozen"/>
      <selection pane="bottomLeft" activeCell="H42" sqref="H42"/>
      <pageMargins left="0.32" right="0.18" top="0.49" bottom="0.38" header="0.23" footer="0.18"/>
      <pageSetup orientation="landscape" r:id="rId1"/>
      <headerFooter alignWithMargins="0">
        <oddHeader>&amp;C&amp;"Arial,Bold"Milwaukee County Department of Health &amp; Human Services (DHHS)</oddHeader>
        <oddFooter>&amp;LTravel Details&amp;RPage &amp;P of &amp;N</oddFooter>
      </headerFooter>
    </customSheetView>
  </customSheetViews>
  <mergeCells count="4">
    <mergeCell ref="C1:E1"/>
    <mergeCell ref="V1:W1"/>
    <mergeCell ref="A6:B6"/>
    <mergeCell ref="C2:E2"/>
  </mergeCells>
  <phoneticPr fontId="0" type="noConversion"/>
  <pageMargins left="0.25" right="0.25" top="0.79" bottom="0.42" header="0.2" footer="0.3"/>
  <pageSetup scale="77" orientation="portrait" r:id="rId2"/>
  <headerFooter alignWithMargins="0">
    <oddHeader>&amp;C&amp;"Times New Roman,Bold"&amp;16Milwaukee County Department of Health and Human Services (DHHS)&amp;"Arial,Regular"&amp;10
&amp;"Arial,Bold"&amp;12Travel Details Report</oddHeader>
    <oddFooter>&amp;C&amp;A&amp;RRevised 1/5/22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16</vt:i4>
      </vt:variant>
    </vt:vector>
  </HeadingPairs>
  <TitlesOfParts>
    <vt:vector size="42" baseType="lpstr">
      <vt:lpstr>Quick Tip sheet </vt:lpstr>
      <vt:lpstr>Instructions</vt:lpstr>
      <vt:lpstr>Tips &amp; Suggestion</vt:lpstr>
      <vt:lpstr>Exp</vt:lpstr>
      <vt:lpstr>Rev</vt:lpstr>
      <vt:lpstr>Units</vt:lpstr>
      <vt:lpstr>Exp-Details</vt:lpstr>
      <vt:lpstr>Equipment</vt:lpstr>
      <vt:lpstr>Travel</vt:lpstr>
      <vt:lpstr>Bill-1</vt:lpstr>
      <vt:lpstr>Bill-2</vt:lpstr>
      <vt:lpstr>Performance Payment</vt:lpstr>
      <vt:lpstr>Jan</vt:lpstr>
      <vt:lpstr>Feb</vt:lpstr>
      <vt:lpstr>Mar</vt:lpstr>
      <vt:lpstr>Apr</vt:lpstr>
      <vt:lpstr>May</vt:lpstr>
      <vt:lpstr>Jun</vt:lpstr>
      <vt:lpstr>Jul</vt:lpstr>
      <vt:lpstr>Aug</vt:lpstr>
      <vt:lpstr>Sep</vt:lpstr>
      <vt:lpstr>Oct</vt:lpstr>
      <vt:lpstr>Nov</vt:lpstr>
      <vt:lpstr>Dec</vt:lpstr>
      <vt:lpstr>Sheet2</vt:lpstr>
      <vt:lpstr>Month</vt:lpstr>
      <vt:lpstr>'Bill-1'!Print_Area</vt:lpstr>
      <vt:lpstr>'Bill-2'!Print_Area</vt:lpstr>
      <vt:lpstr>Equipment!Print_Area</vt:lpstr>
      <vt:lpstr>Exp!Print_Area</vt:lpstr>
      <vt:lpstr>'Exp-Details'!Print_Area</vt:lpstr>
      <vt:lpstr>Instructions!Print_Area</vt:lpstr>
      <vt:lpstr>'Performance Payment'!Print_Area</vt:lpstr>
      <vt:lpstr>Rev!Print_Area</vt:lpstr>
      <vt:lpstr>Travel!Print_Area</vt:lpstr>
      <vt:lpstr>Units!Print_Area</vt:lpstr>
      <vt:lpstr>Equipment!Print_Titles</vt:lpstr>
      <vt:lpstr>Exp!Print_Titles</vt:lpstr>
      <vt:lpstr>'Exp-Details'!Print_Titles</vt:lpstr>
      <vt:lpstr>Rev!Print_Titles</vt:lpstr>
      <vt:lpstr>Travel!Print_Titles</vt:lpstr>
      <vt:lpst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Fiscal Department</dc:creator>
  <cp:lastModifiedBy>Kalia, Sumanish</cp:lastModifiedBy>
  <cp:lastPrinted>2024-02-01T16:16:21Z</cp:lastPrinted>
  <dcterms:created xsi:type="dcterms:W3CDTF">2003-02-10T16:30:42Z</dcterms:created>
  <dcterms:modified xsi:type="dcterms:W3CDTF">2026-01-29T17:20:20Z</dcterms:modified>
</cp:coreProperties>
</file>